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Resources To place on the Website\"/>
    </mc:Choice>
  </mc:AlternateContent>
  <xr:revisionPtr revIDLastSave="0" documentId="13_ncr:1_{5909AC3B-548E-4679-9EAA-B2821EE10B68}" xr6:coauthVersionLast="47" xr6:coauthVersionMax="47" xr10:uidLastSave="{00000000-0000-0000-0000-000000000000}"/>
  <bookViews>
    <workbookView xWindow="-120" yWindow="-120" windowWidth="20730" windowHeight="11040" activeTab="2" xr2:uid="{A061CE08-AED6-4E3A-891E-9CA0FEB26C97}"/>
  </bookViews>
  <sheets>
    <sheet name="Payment Tracking" sheetId="1" r:id="rId1"/>
    <sheet name="Customers" sheetId="2" r:id="rId2"/>
    <sheet name="Instructions"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 l="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5" i="1"/>
  <c r="K3" i="1"/>
  <c r="G3" i="1"/>
  <c r="D3"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5" i="1"/>
  <c r="F6" i="1"/>
  <c r="F7" i="1"/>
  <c r="F8" i="1"/>
  <c r="L8" i="1" s="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5" i="1"/>
  <c r="L9" i="1" l="1"/>
  <c r="J3" i="1"/>
  <c r="L6" i="1"/>
  <c r="F2" i="1" s="1"/>
  <c r="L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4" authorId="0" shapeId="0" xr:uid="{00C404AA-F18D-4236-B153-D83C8C26F9B1}">
      <text>
        <r>
          <rPr>
            <b/>
            <sz val="9"/>
            <color indexed="81"/>
            <rFont val="Tahoma"/>
            <family val="2"/>
          </rPr>
          <t>USER:</t>
        </r>
        <r>
          <rPr>
            <sz val="9"/>
            <color indexed="81"/>
            <rFont val="Tahoma"/>
            <family val="2"/>
          </rPr>
          <t xml:space="preserve">
Amount Entered Manually
</t>
        </r>
      </text>
    </comment>
    <comment ref="G4" authorId="0" shapeId="0" xr:uid="{864196EB-B3CC-4291-837F-702C956845B9}">
      <text>
        <r>
          <rPr>
            <b/>
            <sz val="9"/>
            <color indexed="81"/>
            <rFont val="Tahoma"/>
            <family val="2"/>
          </rPr>
          <t>USER:</t>
        </r>
        <r>
          <rPr>
            <sz val="9"/>
            <color indexed="81"/>
            <rFont val="Tahoma"/>
            <family val="2"/>
          </rPr>
          <t xml:space="preserve">
Enter amount manually 
</t>
        </r>
      </text>
    </comment>
    <comment ref="H4" authorId="0" shapeId="0" xr:uid="{A353FD20-8E38-4FF1-A83F-50C8A46FC699}">
      <text>
        <r>
          <rPr>
            <b/>
            <sz val="9"/>
            <color indexed="81"/>
            <rFont val="Tahoma"/>
            <family val="2"/>
          </rPr>
          <t>USER:</t>
        </r>
        <r>
          <rPr>
            <sz val="9"/>
            <color indexed="81"/>
            <rFont val="Tahoma"/>
            <family val="2"/>
          </rPr>
          <t xml:space="preserve">
Date entered manually
</t>
        </r>
      </text>
    </comment>
    <comment ref="K4" authorId="0" shapeId="0" xr:uid="{7C579D9C-9297-4EA3-AD29-AF2809FC2CED}">
      <text>
        <r>
          <rPr>
            <b/>
            <sz val="9"/>
            <color indexed="81"/>
            <rFont val="Tahoma"/>
            <family val="2"/>
          </rPr>
          <t>USER:</t>
        </r>
        <r>
          <rPr>
            <sz val="9"/>
            <color indexed="81"/>
            <rFont val="Tahoma"/>
            <family val="2"/>
          </rPr>
          <t xml:space="preserve">
Enter the amount manually
</t>
        </r>
      </text>
    </comment>
  </commentList>
</comments>
</file>

<file path=xl/sharedStrings.xml><?xml version="1.0" encoding="utf-8"?>
<sst xmlns="http://schemas.openxmlformats.org/spreadsheetml/2006/main" count="54" uniqueCount="49">
  <si>
    <t xml:space="preserve">Customer Payment Tracker </t>
  </si>
  <si>
    <t>Invoice Num</t>
  </si>
  <si>
    <t xml:space="preserve">Invoice Date </t>
  </si>
  <si>
    <t xml:space="preserve">Customer Name </t>
  </si>
  <si>
    <t xml:space="preserve">Invoice Amount </t>
  </si>
  <si>
    <t>Invoice Due Date</t>
  </si>
  <si>
    <t>Days Taken</t>
  </si>
  <si>
    <t>Amount Due</t>
  </si>
  <si>
    <t xml:space="preserve">Date of Payment Receipt </t>
  </si>
  <si>
    <t xml:space="preserve">Payment Received </t>
  </si>
  <si>
    <t xml:space="preserve">Status of Invoice </t>
  </si>
  <si>
    <t>Customer AB</t>
  </si>
  <si>
    <t>Customer CD</t>
  </si>
  <si>
    <t>Customer EF</t>
  </si>
  <si>
    <t>Customer IJ</t>
  </si>
  <si>
    <t>Customer KL</t>
  </si>
  <si>
    <t>Customer GH</t>
  </si>
  <si>
    <t xml:space="preserve">Customers Names </t>
  </si>
  <si>
    <t xml:space="preserve">Name </t>
  </si>
  <si>
    <t>Address</t>
  </si>
  <si>
    <t>Credit Side Days</t>
  </si>
  <si>
    <t>Kampala</t>
  </si>
  <si>
    <t>Gulu</t>
  </si>
  <si>
    <t>Mbarara</t>
  </si>
  <si>
    <t>Mbale</t>
  </si>
  <si>
    <t>Tororo</t>
  </si>
  <si>
    <t>Masindi</t>
  </si>
  <si>
    <t>No</t>
  </si>
  <si>
    <t>Number of Days</t>
  </si>
  <si>
    <t>Total Outstanding &gt;&gt;</t>
  </si>
  <si>
    <t>Total Overdue &gt;&gt;</t>
  </si>
  <si>
    <t>Credit Note/Debit Note Amount</t>
  </si>
  <si>
    <t>How to Use the Template</t>
  </si>
  <si>
    <t>Step 1: Read the Instructions</t>
  </si>
  <si>
    <t>Before diving into data entry, it’s essential to read through the instructions provided in the dedicated sheet. This will familiarize you with how to capture customer details and navigate through other features.</t>
  </si>
  <si>
    <t>Step 2: Enter Customer Details</t>
  </si>
  <si>
    <t>Input all relevant customer information such as name, contact details, and credit terms (number of days before payment is expected).</t>
  </si>
  <si>
    <t>Step 3: Record Payments</t>
  </si>
  <si>
    <t>Manually enter each invoice's number and date.</t>
  </si>
  <si>
    <t>Select the corresponding customer from the dropdown list in the customer column.</t>
  </si>
  <si>
    <t>Fill in the amount received and payment date. The template will automatically calculate:</t>
  </si>
  <si>
    <t>The number of days until payment is due.</t>
  </si>
  <si>
    <t>The due date based on your input.</t>
  </si>
  <si>
    <t>Step 4: Track Payment Status</t>
  </si>
  <si>
    <t>The template allows you to easily see which invoices are paid, partially paid, or overdue by using conditional formatting that highlights overdue invoices in red.</t>
  </si>
  <si>
    <t>Step 5: Adjust for Credit/Debit Notes</t>
  </si>
  <si>
    <t>If there are any adjustments needed due to credit or debit notes, simply enter these amounts manually in their respective fields.By using this Invoice and Payment Tracking Excel template, businesses can maintain a clear overview of their financial obligations and cash flow status. This proactive approach not only minimizes errors but also enhances overall financial health by ensuring timely follow-ups on outstanding payments.</t>
  </si>
  <si>
    <t>Navigate to the Customers sheet.</t>
  </si>
  <si>
    <t>Go to the Payments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</si>
</sst>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sz val="9"/>
      <color indexed="81"/>
      <name val="Tahoma"/>
      <family val="2"/>
    </font>
    <font>
      <b/>
      <sz val="9"/>
      <color indexed="81"/>
      <name val="Tahoma"/>
      <family val="2"/>
    </font>
    <font>
      <b/>
      <sz val="28"/>
      <color theme="1"/>
      <name val="Arial Narrow"/>
      <family val="2"/>
    </font>
    <font>
      <sz val="11"/>
      <color theme="1"/>
      <name val="Arial Narrow"/>
      <family val="2"/>
    </font>
    <font>
      <b/>
      <sz val="11"/>
      <color theme="1"/>
      <name val="Arial Narrow"/>
      <family val="2"/>
    </font>
    <font>
      <sz val="11"/>
      <color theme="0"/>
      <name val="Arial Narrow"/>
      <family val="2"/>
    </font>
    <font>
      <b/>
      <sz val="11"/>
      <color rgb="FF0070C0"/>
      <name val="Arial Black"/>
      <family val="2"/>
    </font>
  </fonts>
  <fills count="6">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rgb="FF00206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41" fontId="1" fillId="0" borderId="0" applyFont="0" applyFill="0" applyBorder="0" applyAlignment="0" applyProtection="0"/>
  </cellStyleXfs>
  <cellXfs count="23">
    <xf numFmtId="0" fontId="0" fillId="0" borderId="0" xfId="0"/>
    <xf numFmtId="0" fontId="0" fillId="0" borderId="1" xfId="0" applyBorder="1"/>
    <xf numFmtId="0" fontId="2" fillId="0" borderId="1" xfId="0" applyFont="1" applyBorder="1"/>
    <xf numFmtId="0" fontId="0" fillId="0" borderId="1" xfId="0" applyBorder="1" applyAlignment="1">
      <alignment horizontal="center"/>
    </xf>
    <xf numFmtId="0" fontId="3" fillId="3" borderId="0" xfId="0" applyFont="1" applyFill="1" applyAlignment="1">
      <alignment horizontal="center"/>
    </xf>
    <xf numFmtId="0" fontId="0" fillId="0" borderId="2" xfId="0" applyBorder="1" applyAlignment="1">
      <alignment horizontal="center"/>
    </xf>
    <xf numFmtId="0" fontId="6" fillId="2" borderId="0" xfId="0" applyFont="1" applyFill="1" applyAlignment="1">
      <alignment horizontal="center"/>
    </xf>
    <xf numFmtId="0" fontId="7" fillId="0" borderId="0" xfId="0" applyFont="1"/>
    <xf numFmtId="0" fontId="8" fillId="0" borderId="0" xfId="0" applyFont="1"/>
    <xf numFmtId="41" fontId="7" fillId="0" borderId="0" xfId="1" applyFont="1"/>
    <xf numFmtId="41" fontId="9" fillId="5" borderId="0" xfId="1" applyFont="1" applyFill="1"/>
    <xf numFmtId="0" fontId="8" fillId="4" borderId="1" xfId="0" applyFont="1" applyFill="1" applyBorder="1" applyAlignment="1">
      <alignment horizontal="center" wrapText="1"/>
    </xf>
    <xf numFmtId="0" fontId="8" fillId="4" borderId="1" xfId="0" applyFont="1" applyFill="1" applyBorder="1" applyAlignment="1">
      <alignment horizontal="center"/>
    </xf>
    <xf numFmtId="41" fontId="8" fillId="4" borderId="1" xfId="1" applyFont="1" applyFill="1" applyBorder="1" applyAlignment="1">
      <alignment horizontal="center" wrapText="1"/>
    </xf>
    <xf numFmtId="0" fontId="7" fillId="0" borderId="1" xfId="0" applyFont="1" applyBorder="1"/>
    <xf numFmtId="14" fontId="7" fillId="0" borderId="1" xfId="0" applyNumberFormat="1" applyFont="1" applyBorder="1"/>
    <xf numFmtId="41" fontId="7" fillId="0" borderId="1" xfId="1" applyFont="1" applyBorder="1"/>
    <xf numFmtId="1" fontId="7" fillId="0" borderId="1" xfId="0" applyNumberFormat="1" applyFont="1" applyBorder="1"/>
    <xf numFmtId="0" fontId="8" fillId="0" borderId="0" xfId="0" applyFont="1" applyAlignment="1">
      <alignment vertical="center"/>
    </xf>
    <xf numFmtId="0" fontId="7" fillId="0" borderId="0" xfId="0" applyFont="1" applyAlignment="1">
      <alignment vertical="center"/>
    </xf>
    <xf numFmtId="41" fontId="7" fillId="0" borderId="0" xfId="1" applyFont="1" applyAlignment="1">
      <alignment vertical="center"/>
    </xf>
    <xf numFmtId="41" fontId="10" fillId="0" borderId="0" xfId="1" applyFont="1" applyAlignment="1">
      <alignment vertical="center"/>
    </xf>
    <xf numFmtId="0" fontId="7" fillId="0" borderId="0" xfId="0" applyFont="1" applyAlignment="1">
      <alignment horizontal="left" vertical="top" wrapText="1"/>
    </xf>
  </cellXfs>
  <cellStyles count="2">
    <cellStyle name="Comma [0]" xfId="1" builtinId="6"/>
    <cellStyle name="Normal" xfId="0" builtinId="0"/>
  </cellStyles>
  <dxfs count="5">
    <dxf>
      <fill>
        <patternFill>
          <bgColor rgb="FF00CC00"/>
        </patternFill>
      </fill>
    </dxf>
    <dxf>
      <fill>
        <patternFill>
          <bgColor rgb="FFFF5757"/>
        </patternFill>
      </fill>
    </dxf>
    <dxf>
      <fill>
        <patternFill>
          <bgColor theme="5" tint="0.59996337778862885"/>
        </patternFill>
      </fill>
    </dxf>
    <dxf>
      <fill>
        <patternFill>
          <bgColor theme="8" tint="0.39994506668294322"/>
        </patternFill>
      </fill>
    </dxf>
    <dxf>
      <fill>
        <patternFill>
          <bgColor rgb="FFFFFF99"/>
        </patternFill>
      </fill>
    </dxf>
  </dxfs>
  <tableStyles count="0" defaultTableStyle="TableStyleMedium2" defaultPivotStyle="PivotStyleLight16"/>
  <colors>
    <mruColors>
      <color rgb="FFFFFF99"/>
      <color rgb="FFFF5757"/>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419099</xdr:colOff>
      <xdr:row>1</xdr:row>
      <xdr:rowOff>9525</xdr:rowOff>
    </xdr:from>
    <xdr:to>
      <xdr:col>2</xdr:col>
      <xdr:colOff>609599</xdr:colOff>
      <xdr:row>1</xdr:row>
      <xdr:rowOff>285750</xdr:rowOff>
    </xdr:to>
    <xdr:sp macro="" textlink="$J$3">
      <xdr:nvSpPr>
        <xdr:cNvPr id="2" name="TextBox 1">
          <a:extLst>
            <a:ext uri="{FF2B5EF4-FFF2-40B4-BE49-F238E27FC236}">
              <a16:creationId xmlns:a16="http://schemas.microsoft.com/office/drawing/2014/main" id="{9BDD0638-33A9-252D-EEEE-69FADC29DE05}"/>
            </a:ext>
          </a:extLst>
        </xdr:cNvPr>
        <xdr:cNvSpPr txBox="1"/>
      </xdr:nvSpPr>
      <xdr:spPr>
        <a:xfrm>
          <a:off x="1266824" y="457200"/>
          <a:ext cx="10382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FCD74C3-7956-4557-BE07-6258F7473A37}" type="TxLink">
            <a:rPr lang="en-US" sz="1100" b="1" i="0" u="none" strike="noStrike" kern="1200">
              <a:solidFill>
                <a:srgbClr val="0070C0"/>
              </a:solidFill>
              <a:latin typeface="Arial Black" panose="020B0A04020102020204" pitchFamily="34" charset="0"/>
              <a:ea typeface="Calibri"/>
              <a:cs typeface="Calibri"/>
            </a:rPr>
            <a:t>-355,000 </a:t>
          </a:fld>
          <a:endParaRPr lang="en-UG" sz="1100" b="1" kern="1200">
            <a:solidFill>
              <a:srgbClr val="0070C0"/>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70AF-DD0C-47B1-828E-D6BEE5D33FF2}">
  <sheetPr>
    <tabColor rgb="FF7030A0"/>
  </sheetPr>
  <dimension ref="A1:L84"/>
  <sheetViews>
    <sheetView workbookViewId="0">
      <selection activeCell="N7" sqref="N7"/>
    </sheetView>
  </sheetViews>
  <sheetFormatPr defaultRowHeight="16.5" x14ac:dyDescent="0.3"/>
  <cols>
    <col min="1" max="2" width="12.7109375" style="7" customWidth="1"/>
    <col min="3" max="3" width="15.85546875" style="7" bestFit="1" customWidth="1"/>
    <col min="4" max="4" width="12.7109375" style="9" customWidth="1"/>
    <col min="5" max="5" width="15.85546875" style="7" bestFit="1" customWidth="1"/>
    <col min="6" max="8" width="12.7109375" style="7" customWidth="1"/>
    <col min="9" max="9" width="15.42578125" style="7" customWidth="1"/>
    <col min="10" max="11" width="12.7109375" style="7" customWidth="1"/>
    <col min="12" max="12" width="15.140625" style="7" bestFit="1" customWidth="1"/>
    <col min="13" max="16384" width="9.140625" style="7"/>
  </cols>
  <sheetData>
    <row r="1" spans="1:12" ht="35.25" x14ac:dyDescent="0.5">
      <c r="A1" s="6" t="s">
        <v>0</v>
      </c>
      <c r="B1" s="6"/>
      <c r="C1" s="6"/>
      <c r="D1" s="6"/>
      <c r="E1" s="6"/>
      <c r="F1" s="6"/>
      <c r="G1" s="6"/>
      <c r="H1" s="6"/>
      <c r="I1" s="6"/>
      <c r="J1" s="6"/>
      <c r="K1" s="6"/>
      <c r="L1" s="6"/>
    </row>
    <row r="2" spans="1:12" s="19" customFormat="1" ht="24.95" customHeight="1" x14ac:dyDescent="0.25">
      <c r="A2" s="18" t="s">
        <v>29</v>
      </c>
      <c r="D2" s="20"/>
      <c r="E2" s="18" t="s">
        <v>30</v>
      </c>
      <c r="F2" s="21">
        <f ca="1">SUMIF(L5:L84,"Overdue",J5:J84)</f>
        <v>-185000</v>
      </c>
    </row>
    <row r="3" spans="1:12" ht="20.100000000000001" customHeight="1" x14ac:dyDescent="0.3">
      <c r="D3" s="10">
        <f>SUBTOTAL(9,D5:D84)</f>
        <v>1190000</v>
      </c>
      <c r="G3" s="10">
        <f>SUBTOTAL(9,G5:G84)</f>
        <v>650000</v>
      </c>
      <c r="J3" s="10">
        <f>SUBTOTAL(9,J5:J84)</f>
        <v>-355000</v>
      </c>
      <c r="K3" s="10">
        <f>SUBTOTAL(9,K5:K84)</f>
        <v>185000</v>
      </c>
    </row>
    <row r="4" spans="1:12" ht="49.5" x14ac:dyDescent="0.3">
      <c r="A4" s="11" t="s">
        <v>1</v>
      </c>
      <c r="B4" s="12" t="s">
        <v>2</v>
      </c>
      <c r="C4" s="12" t="s">
        <v>3</v>
      </c>
      <c r="D4" s="13" t="s">
        <v>4</v>
      </c>
      <c r="E4" s="11" t="s">
        <v>28</v>
      </c>
      <c r="F4" s="11" t="s">
        <v>5</v>
      </c>
      <c r="G4" s="11" t="s">
        <v>9</v>
      </c>
      <c r="H4" s="11" t="s">
        <v>8</v>
      </c>
      <c r="I4" s="11" t="s">
        <v>6</v>
      </c>
      <c r="J4" s="11" t="s">
        <v>7</v>
      </c>
      <c r="K4" s="11" t="s">
        <v>31</v>
      </c>
      <c r="L4" s="11" t="s">
        <v>10</v>
      </c>
    </row>
    <row r="5" spans="1:12" x14ac:dyDescent="0.3">
      <c r="A5" s="14">
        <v>111</v>
      </c>
      <c r="B5" s="15">
        <v>45575</v>
      </c>
      <c r="C5" s="14" t="s">
        <v>11</v>
      </c>
      <c r="D5" s="16">
        <v>200000</v>
      </c>
      <c r="E5" s="17">
        <f ca="1">IF(A5="","",TODAY()-B5)</f>
        <v>25</v>
      </c>
      <c r="F5" s="15">
        <f>IF(A5="","",B5+VLOOKUP(C5,Customers!$B$4:$D$19,3,0))</f>
        <v>45587</v>
      </c>
      <c r="G5" s="16">
        <v>200000</v>
      </c>
      <c r="H5" s="15">
        <v>45582</v>
      </c>
      <c r="I5" s="17">
        <f>IF(H5="","",H5-B5)</f>
        <v>7</v>
      </c>
      <c r="J5" s="16">
        <f>G5-D5+K5</f>
        <v>0</v>
      </c>
      <c r="K5" s="16"/>
      <c r="L5" s="14" t="str">
        <f ca="1">IF(A5="","",_xlfn.IFS(J5=0,"Paid",AND(G5&gt;0,J5&lt;0),"Partially Paid",J5&gt;0,"Excess Payment",F5&gt;TODAY(),"Due",F5&lt;TODAY(),"Overdue"))</f>
        <v>Paid</v>
      </c>
    </row>
    <row r="6" spans="1:12" x14ac:dyDescent="0.3">
      <c r="A6" s="14">
        <v>112</v>
      </c>
      <c r="B6" s="15">
        <v>45577</v>
      </c>
      <c r="C6" s="14" t="s">
        <v>12</v>
      </c>
      <c r="D6" s="16">
        <v>300000</v>
      </c>
      <c r="E6" s="17">
        <f t="shared" ref="E6:E69" ca="1" si="0">IF(A6="","",TODAY()-B6)</f>
        <v>23</v>
      </c>
      <c r="F6" s="15">
        <f>IF(A6="","",B6+VLOOKUP(C6,Customers!$B$4:$D$19,3,0))</f>
        <v>45612</v>
      </c>
      <c r="G6" s="16">
        <v>400000</v>
      </c>
      <c r="H6" s="14"/>
      <c r="I6" s="17" t="str">
        <f t="shared" ref="I6:I69" si="1">IF(H6="","",H6-B6)</f>
        <v/>
      </c>
      <c r="J6" s="16">
        <f t="shared" ref="J6:J69" si="2">G6-D6+K6</f>
        <v>100000</v>
      </c>
      <c r="K6" s="16"/>
      <c r="L6" s="14" t="str">
        <f t="shared" ref="L6:L69" ca="1" si="3">IF(A6="","",_xlfn.IFS(J6=0,"Paid",AND(G6&gt;0,J6&lt;0),"Partially Paid",J6&gt;0,"Excess Payment",F6&gt;TODAY(),"Due",F6&lt;TODAY(),"Overdue"))</f>
        <v>Excess Payment</v>
      </c>
    </row>
    <row r="7" spans="1:12" x14ac:dyDescent="0.3">
      <c r="A7" s="14">
        <v>113</v>
      </c>
      <c r="B7" s="15">
        <v>45579</v>
      </c>
      <c r="C7" s="14" t="s">
        <v>13</v>
      </c>
      <c r="D7" s="16">
        <v>120000</v>
      </c>
      <c r="E7" s="17">
        <f t="shared" ca="1" si="0"/>
        <v>21</v>
      </c>
      <c r="F7" s="15">
        <f>IF(A7="","",B7+VLOOKUP(C7,Customers!$B$4:$D$19,3,0))</f>
        <v>45609</v>
      </c>
      <c r="G7" s="16"/>
      <c r="H7" s="14"/>
      <c r="I7" s="17" t="str">
        <f t="shared" si="1"/>
        <v/>
      </c>
      <c r="J7" s="16">
        <f t="shared" si="2"/>
        <v>-120000</v>
      </c>
      <c r="K7" s="16"/>
      <c r="L7" s="14" t="str">
        <f t="shared" ca="1" si="3"/>
        <v>Due</v>
      </c>
    </row>
    <row r="8" spans="1:12" x14ac:dyDescent="0.3">
      <c r="A8" s="14">
        <v>114</v>
      </c>
      <c r="B8" s="15">
        <v>45581</v>
      </c>
      <c r="C8" s="14" t="s">
        <v>11</v>
      </c>
      <c r="D8" s="16">
        <v>230000</v>
      </c>
      <c r="E8" s="17">
        <f t="shared" ca="1" si="0"/>
        <v>19</v>
      </c>
      <c r="F8" s="15">
        <f>IF(A8="","",B8+VLOOKUP(C8,Customers!$B$4:$D$19,3,0))</f>
        <v>45593</v>
      </c>
      <c r="G8" s="16"/>
      <c r="H8" s="14"/>
      <c r="I8" s="17" t="str">
        <f t="shared" si="1"/>
        <v/>
      </c>
      <c r="J8" s="16">
        <f t="shared" si="2"/>
        <v>-185000</v>
      </c>
      <c r="K8" s="16">
        <v>45000</v>
      </c>
      <c r="L8" s="14" t="str">
        <f t="shared" ca="1" si="3"/>
        <v>Overdue</v>
      </c>
    </row>
    <row r="9" spans="1:12" x14ac:dyDescent="0.3">
      <c r="A9" s="14">
        <v>115</v>
      </c>
      <c r="B9" s="15">
        <v>45581</v>
      </c>
      <c r="C9" s="14" t="s">
        <v>12</v>
      </c>
      <c r="D9" s="16">
        <v>340000</v>
      </c>
      <c r="E9" s="17">
        <f t="shared" ca="1" si="0"/>
        <v>19</v>
      </c>
      <c r="F9" s="15">
        <f>IF(A9="","",B9+VLOOKUP(C9,Customers!$B$4:$D$19,3,0))</f>
        <v>45616</v>
      </c>
      <c r="G9" s="16">
        <v>50000</v>
      </c>
      <c r="H9" s="15">
        <v>45595</v>
      </c>
      <c r="I9" s="17">
        <f t="shared" si="1"/>
        <v>14</v>
      </c>
      <c r="J9" s="16">
        <f t="shared" si="2"/>
        <v>-150000</v>
      </c>
      <c r="K9" s="16">
        <v>140000</v>
      </c>
      <c r="L9" s="14" t="str">
        <f t="shared" ca="1" si="3"/>
        <v>Partially Paid</v>
      </c>
    </row>
    <row r="10" spans="1:12" x14ac:dyDescent="0.3">
      <c r="A10" s="14"/>
      <c r="B10" s="14"/>
      <c r="C10" s="14"/>
      <c r="D10" s="16"/>
      <c r="E10" s="17" t="str">
        <f t="shared" ca="1" si="0"/>
        <v/>
      </c>
      <c r="F10" s="15" t="str">
        <f>IF(A10="","",B10+VLOOKUP(C10,Customers!$B$4:$D$19,3,0))</f>
        <v/>
      </c>
      <c r="G10" s="16"/>
      <c r="H10" s="14"/>
      <c r="I10" s="17" t="str">
        <f t="shared" si="1"/>
        <v/>
      </c>
      <c r="J10" s="16">
        <f t="shared" si="2"/>
        <v>0</v>
      </c>
      <c r="K10" s="16"/>
      <c r="L10" s="14" t="str">
        <f t="shared" ca="1" si="3"/>
        <v/>
      </c>
    </row>
    <row r="11" spans="1:12" x14ac:dyDescent="0.3">
      <c r="A11" s="14"/>
      <c r="B11" s="14"/>
      <c r="C11" s="14"/>
      <c r="D11" s="16"/>
      <c r="E11" s="17" t="str">
        <f t="shared" ca="1" si="0"/>
        <v/>
      </c>
      <c r="F11" s="15" t="str">
        <f>IF(A11="","",B11+VLOOKUP(C11,Customers!$B$4:$D$19,3,0))</f>
        <v/>
      </c>
      <c r="G11" s="16"/>
      <c r="H11" s="14"/>
      <c r="I11" s="17" t="str">
        <f t="shared" si="1"/>
        <v/>
      </c>
      <c r="J11" s="16">
        <f t="shared" si="2"/>
        <v>0</v>
      </c>
      <c r="K11" s="16"/>
      <c r="L11" s="14" t="str">
        <f t="shared" ca="1" si="3"/>
        <v/>
      </c>
    </row>
    <row r="12" spans="1:12" x14ac:dyDescent="0.3">
      <c r="A12" s="14"/>
      <c r="B12" s="14"/>
      <c r="C12" s="14"/>
      <c r="D12" s="16"/>
      <c r="E12" s="17" t="str">
        <f t="shared" ca="1" si="0"/>
        <v/>
      </c>
      <c r="F12" s="15" t="str">
        <f>IF(A12="","",B12+VLOOKUP(C12,Customers!$B$4:$D$19,3,0))</f>
        <v/>
      </c>
      <c r="G12" s="16"/>
      <c r="H12" s="14"/>
      <c r="I12" s="17" t="str">
        <f t="shared" si="1"/>
        <v/>
      </c>
      <c r="J12" s="16">
        <f t="shared" si="2"/>
        <v>0</v>
      </c>
      <c r="K12" s="16"/>
      <c r="L12" s="14" t="str">
        <f t="shared" ca="1" si="3"/>
        <v/>
      </c>
    </row>
    <row r="13" spans="1:12" x14ac:dyDescent="0.3">
      <c r="A13" s="14"/>
      <c r="B13" s="14"/>
      <c r="C13" s="14"/>
      <c r="D13" s="16"/>
      <c r="E13" s="17" t="str">
        <f t="shared" ca="1" si="0"/>
        <v/>
      </c>
      <c r="F13" s="15" t="str">
        <f>IF(A13="","",B13+VLOOKUP(C13,Customers!$B$4:$D$19,3,0))</f>
        <v/>
      </c>
      <c r="G13" s="16"/>
      <c r="H13" s="14"/>
      <c r="I13" s="17" t="str">
        <f t="shared" si="1"/>
        <v/>
      </c>
      <c r="J13" s="16">
        <f t="shared" si="2"/>
        <v>0</v>
      </c>
      <c r="K13" s="16"/>
      <c r="L13" s="14" t="str">
        <f t="shared" ca="1" si="3"/>
        <v/>
      </c>
    </row>
    <row r="14" spans="1:12" x14ac:dyDescent="0.3">
      <c r="A14" s="14"/>
      <c r="B14" s="14"/>
      <c r="C14" s="14"/>
      <c r="D14" s="16"/>
      <c r="E14" s="17" t="str">
        <f t="shared" ca="1" si="0"/>
        <v/>
      </c>
      <c r="F14" s="15" t="str">
        <f>IF(A14="","",B14+VLOOKUP(C14,Customers!$B$4:$D$19,3,0))</f>
        <v/>
      </c>
      <c r="G14" s="16"/>
      <c r="H14" s="14"/>
      <c r="I14" s="17" t="str">
        <f t="shared" si="1"/>
        <v/>
      </c>
      <c r="J14" s="16">
        <f t="shared" si="2"/>
        <v>0</v>
      </c>
      <c r="K14" s="16"/>
      <c r="L14" s="14" t="str">
        <f t="shared" ca="1" si="3"/>
        <v/>
      </c>
    </row>
    <row r="15" spans="1:12" x14ac:dyDescent="0.3">
      <c r="A15" s="14"/>
      <c r="B15" s="14"/>
      <c r="C15" s="14"/>
      <c r="D15" s="16"/>
      <c r="E15" s="17" t="str">
        <f t="shared" ca="1" si="0"/>
        <v/>
      </c>
      <c r="F15" s="15" t="str">
        <f>IF(A15="","",B15+VLOOKUP(C15,Customers!$B$4:$D$19,3,0))</f>
        <v/>
      </c>
      <c r="G15" s="16"/>
      <c r="H15" s="14"/>
      <c r="I15" s="17" t="str">
        <f t="shared" si="1"/>
        <v/>
      </c>
      <c r="J15" s="16">
        <f t="shared" si="2"/>
        <v>0</v>
      </c>
      <c r="K15" s="16"/>
      <c r="L15" s="14" t="str">
        <f t="shared" ca="1" si="3"/>
        <v/>
      </c>
    </row>
    <row r="16" spans="1:12" x14ac:dyDescent="0.3">
      <c r="A16" s="14"/>
      <c r="B16" s="14"/>
      <c r="C16" s="14"/>
      <c r="D16" s="16"/>
      <c r="E16" s="17" t="str">
        <f t="shared" ca="1" si="0"/>
        <v/>
      </c>
      <c r="F16" s="15" t="str">
        <f>IF(A16="","",B16+VLOOKUP(C16,Customers!$B$4:$D$19,3,0))</f>
        <v/>
      </c>
      <c r="G16" s="16"/>
      <c r="H16" s="14"/>
      <c r="I16" s="17" t="str">
        <f t="shared" si="1"/>
        <v/>
      </c>
      <c r="J16" s="16">
        <f t="shared" si="2"/>
        <v>0</v>
      </c>
      <c r="K16" s="16"/>
      <c r="L16" s="14" t="str">
        <f t="shared" ca="1" si="3"/>
        <v/>
      </c>
    </row>
    <row r="17" spans="1:12" x14ac:dyDescent="0.3">
      <c r="A17" s="14"/>
      <c r="B17" s="14"/>
      <c r="C17" s="14"/>
      <c r="D17" s="16"/>
      <c r="E17" s="17" t="str">
        <f t="shared" ca="1" si="0"/>
        <v/>
      </c>
      <c r="F17" s="15" t="str">
        <f>IF(A17="","",B17+VLOOKUP(C17,Customers!$B$4:$D$19,3,0))</f>
        <v/>
      </c>
      <c r="G17" s="16"/>
      <c r="H17" s="14"/>
      <c r="I17" s="17" t="str">
        <f t="shared" si="1"/>
        <v/>
      </c>
      <c r="J17" s="16">
        <f t="shared" si="2"/>
        <v>0</v>
      </c>
      <c r="K17" s="16"/>
      <c r="L17" s="14" t="str">
        <f t="shared" ca="1" si="3"/>
        <v/>
      </c>
    </row>
    <row r="18" spans="1:12" x14ac:dyDescent="0.3">
      <c r="A18" s="14"/>
      <c r="B18" s="14"/>
      <c r="C18" s="14"/>
      <c r="D18" s="16"/>
      <c r="E18" s="17" t="str">
        <f t="shared" ca="1" si="0"/>
        <v/>
      </c>
      <c r="F18" s="15" t="str">
        <f>IF(A18="","",B18+VLOOKUP(C18,Customers!$B$4:$D$19,3,0))</f>
        <v/>
      </c>
      <c r="G18" s="16"/>
      <c r="H18" s="14"/>
      <c r="I18" s="17" t="str">
        <f t="shared" si="1"/>
        <v/>
      </c>
      <c r="J18" s="16">
        <f t="shared" si="2"/>
        <v>0</v>
      </c>
      <c r="K18" s="16"/>
      <c r="L18" s="14" t="str">
        <f t="shared" ca="1" si="3"/>
        <v/>
      </c>
    </row>
    <row r="19" spans="1:12" x14ac:dyDescent="0.3">
      <c r="A19" s="14"/>
      <c r="B19" s="14"/>
      <c r="C19" s="14"/>
      <c r="D19" s="16"/>
      <c r="E19" s="17" t="str">
        <f t="shared" ca="1" si="0"/>
        <v/>
      </c>
      <c r="F19" s="15" t="str">
        <f>IF(A19="","",B19+VLOOKUP(C19,Customers!$B$4:$D$19,3,0))</f>
        <v/>
      </c>
      <c r="G19" s="16"/>
      <c r="H19" s="14"/>
      <c r="I19" s="17" t="str">
        <f t="shared" si="1"/>
        <v/>
      </c>
      <c r="J19" s="16">
        <f t="shared" si="2"/>
        <v>0</v>
      </c>
      <c r="K19" s="16"/>
      <c r="L19" s="14" t="str">
        <f t="shared" ca="1" si="3"/>
        <v/>
      </c>
    </row>
    <row r="20" spans="1:12" x14ac:dyDescent="0.3">
      <c r="A20" s="14"/>
      <c r="B20" s="14"/>
      <c r="C20" s="14"/>
      <c r="D20" s="16"/>
      <c r="E20" s="17" t="str">
        <f t="shared" ca="1" si="0"/>
        <v/>
      </c>
      <c r="F20" s="15" t="str">
        <f>IF(A20="","",B20+VLOOKUP(C20,Customers!$B$4:$D$19,3,0))</f>
        <v/>
      </c>
      <c r="G20" s="16"/>
      <c r="H20" s="14"/>
      <c r="I20" s="17" t="str">
        <f t="shared" si="1"/>
        <v/>
      </c>
      <c r="J20" s="16">
        <f t="shared" si="2"/>
        <v>0</v>
      </c>
      <c r="K20" s="16"/>
      <c r="L20" s="14" t="str">
        <f t="shared" ca="1" si="3"/>
        <v/>
      </c>
    </row>
    <row r="21" spans="1:12" x14ac:dyDescent="0.3">
      <c r="A21" s="14"/>
      <c r="B21" s="14"/>
      <c r="C21" s="14"/>
      <c r="D21" s="16"/>
      <c r="E21" s="17" t="str">
        <f t="shared" ca="1" si="0"/>
        <v/>
      </c>
      <c r="F21" s="15" t="str">
        <f>IF(A21="","",B21+VLOOKUP(C21,Customers!$B$4:$D$19,3,0))</f>
        <v/>
      </c>
      <c r="G21" s="16"/>
      <c r="H21" s="14"/>
      <c r="I21" s="17" t="str">
        <f t="shared" si="1"/>
        <v/>
      </c>
      <c r="J21" s="16">
        <f t="shared" si="2"/>
        <v>0</v>
      </c>
      <c r="K21" s="16"/>
      <c r="L21" s="14" t="str">
        <f t="shared" ca="1" si="3"/>
        <v/>
      </c>
    </row>
    <row r="22" spans="1:12" x14ac:dyDescent="0.3">
      <c r="A22" s="14"/>
      <c r="B22" s="14"/>
      <c r="C22" s="14"/>
      <c r="D22" s="16"/>
      <c r="E22" s="17" t="str">
        <f t="shared" ca="1" si="0"/>
        <v/>
      </c>
      <c r="F22" s="15" t="str">
        <f>IF(A22="","",B22+VLOOKUP(C22,Customers!$B$4:$D$19,3,0))</f>
        <v/>
      </c>
      <c r="G22" s="16"/>
      <c r="H22" s="14"/>
      <c r="I22" s="17" t="str">
        <f t="shared" si="1"/>
        <v/>
      </c>
      <c r="J22" s="16">
        <f t="shared" si="2"/>
        <v>0</v>
      </c>
      <c r="K22" s="16"/>
      <c r="L22" s="14" t="str">
        <f t="shared" ca="1" si="3"/>
        <v/>
      </c>
    </row>
    <row r="23" spans="1:12" x14ac:dyDescent="0.3">
      <c r="A23" s="14"/>
      <c r="B23" s="14"/>
      <c r="C23" s="14"/>
      <c r="D23" s="16"/>
      <c r="E23" s="17" t="str">
        <f t="shared" ca="1" si="0"/>
        <v/>
      </c>
      <c r="F23" s="15" t="str">
        <f>IF(A23="","",B23+VLOOKUP(C23,Customers!$B$4:$D$19,3,0))</f>
        <v/>
      </c>
      <c r="G23" s="16"/>
      <c r="H23" s="14"/>
      <c r="I23" s="17" t="str">
        <f t="shared" si="1"/>
        <v/>
      </c>
      <c r="J23" s="16">
        <f t="shared" si="2"/>
        <v>0</v>
      </c>
      <c r="K23" s="16"/>
      <c r="L23" s="14" t="str">
        <f t="shared" ca="1" si="3"/>
        <v/>
      </c>
    </row>
    <row r="24" spans="1:12" x14ac:dyDescent="0.3">
      <c r="A24" s="14"/>
      <c r="B24" s="14"/>
      <c r="C24" s="14"/>
      <c r="D24" s="16"/>
      <c r="E24" s="17" t="str">
        <f t="shared" ca="1" si="0"/>
        <v/>
      </c>
      <c r="F24" s="15" t="str">
        <f>IF(A24="","",B24+VLOOKUP(C24,Customers!$B$4:$D$19,3,0))</f>
        <v/>
      </c>
      <c r="G24" s="16"/>
      <c r="H24" s="14"/>
      <c r="I24" s="17" t="str">
        <f t="shared" si="1"/>
        <v/>
      </c>
      <c r="J24" s="16">
        <f t="shared" si="2"/>
        <v>0</v>
      </c>
      <c r="K24" s="16"/>
      <c r="L24" s="14" t="str">
        <f t="shared" ca="1" si="3"/>
        <v/>
      </c>
    </row>
    <row r="25" spans="1:12" x14ac:dyDescent="0.3">
      <c r="A25" s="14"/>
      <c r="B25" s="14"/>
      <c r="C25" s="14"/>
      <c r="D25" s="16"/>
      <c r="E25" s="17" t="str">
        <f t="shared" ca="1" si="0"/>
        <v/>
      </c>
      <c r="F25" s="15" t="str">
        <f>IF(A25="","",B25+VLOOKUP(C25,Customers!$B$4:$D$19,3,0))</f>
        <v/>
      </c>
      <c r="G25" s="16"/>
      <c r="H25" s="14"/>
      <c r="I25" s="17" t="str">
        <f t="shared" si="1"/>
        <v/>
      </c>
      <c r="J25" s="16">
        <f t="shared" si="2"/>
        <v>0</v>
      </c>
      <c r="K25" s="16"/>
      <c r="L25" s="14" t="str">
        <f t="shared" ca="1" si="3"/>
        <v/>
      </c>
    </row>
    <row r="26" spans="1:12" x14ac:dyDescent="0.3">
      <c r="A26" s="14"/>
      <c r="B26" s="14"/>
      <c r="C26" s="14"/>
      <c r="D26" s="16"/>
      <c r="E26" s="17" t="str">
        <f t="shared" ca="1" si="0"/>
        <v/>
      </c>
      <c r="F26" s="15" t="str">
        <f>IF(A26="","",B26+VLOOKUP(C26,Customers!$B$4:$D$19,3,0))</f>
        <v/>
      </c>
      <c r="G26" s="16"/>
      <c r="H26" s="14"/>
      <c r="I26" s="17" t="str">
        <f t="shared" si="1"/>
        <v/>
      </c>
      <c r="J26" s="16">
        <f t="shared" si="2"/>
        <v>0</v>
      </c>
      <c r="K26" s="16"/>
      <c r="L26" s="14" t="str">
        <f t="shared" ca="1" si="3"/>
        <v/>
      </c>
    </row>
    <row r="27" spans="1:12" x14ac:dyDescent="0.3">
      <c r="A27" s="14"/>
      <c r="B27" s="14"/>
      <c r="C27" s="14"/>
      <c r="D27" s="16"/>
      <c r="E27" s="17" t="str">
        <f t="shared" ca="1" si="0"/>
        <v/>
      </c>
      <c r="F27" s="15" t="str">
        <f>IF(A27="","",B27+VLOOKUP(C27,Customers!$B$4:$D$19,3,0))</f>
        <v/>
      </c>
      <c r="G27" s="16"/>
      <c r="H27" s="14"/>
      <c r="I27" s="17" t="str">
        <f t="shared" si="1"/>
        <v/>
      </c>
      <c r="J27" s="16">
        <f t="shared" si="2"/>
        <v>0</v>
      </c>
      <c r="K27" s="16"/>
      <c r="L27" s="14" t="str">
        <f t="shared" ca="1" si="3"/>
        <v/>
      </c>
    </row>
    <row r="28" spans="1:12" x14ac:dyDescent="0.3">
      <c r="A28" s="14"/>
      <c r="B28" s="14"/>
      <c r="C28" s="14"/>
      <c r="D28" s="16"/>
      <c r="E28" s="17" t="str">
        <f t="shared" ca="1" si="0"/>
        <v/>
      </c>
      <c r="F28" s="15" t="str">
        <f>IF(A28="","",B28+VLOOKUP(C28,Customers!$B$4:$D$19,3,0))</f>
        <v/>
      </c>
      <c r="G28" s="16"/>
      <c r="H28" s="14"/>
      <c r="I28" s="17" t="str">
        <f t="shared" si="1"/>
        <v/>
      </c>
      <c r="J28" s="16">
        <f t="shared" si="2"/>
        <v>0</v>
      </c>
      <c r="K28" s="16"/>
      <c r="L28" s="14" t="str">
        <f t="shared" ca="1" si="3"/>
        <v/>
      </c>
    </row>
    <row r="29" spans="1:12" x14ac:dyDescent="0.3">
      <c r="A29" s="14"/>
      <c r="B29" s="14"/>
      <c r="C29" s="14"/>
      <c r="D29" s="16"/>
      <c r="E29" s="17" t="str">
        <f t="shared" ca="1" si="0"/>
        <v/>
      </c>
      <c r="F29" s="15" t="str">
        <f>IF(A29="","",B29+VLOOKUP(C29,Customers!$B$4:$D$19,3,0))</f>
        <v/>
      </c>
      <c r="G29" s="16"/>
      <c r="H29" s="14"/>
      <c r="I29" s="17" t="str">
        <f t="shared" si="1"/>
        <v/>
      </c>
      <c r="J29" s="16">
        <f t="shared" si="2"/>
        <v>0</v>
      </c>
      <c r="K29" s="16"/>
      <c r="L29" s="14" t="str">
        <f t="shared" ca="1" si="3"/>
        <v/>
      </c>
    </row>
    <row r="30" spans="1:12" x14ac:dyDescent="0.3">
      <c r="A30" s="14"/>
      <c r="B30" s="14"/>
      <c r="C30" s="14"/>
      <c r="D30" s="16"/>
      <c r="E30" s="17" t="str">
        <f t="shared" ca="1" si="0"/>
        <v/>
      </c>
      <c r="F30" s="15" t="str">
        <f>IF(A30="","",B30+VLOOKUP(C30,Customers!$B$4:$D$19,3,0))</f>
        <v/>
      </c>
      <c r="G30" s="16"/>
      <c r="H30" s="14"/>
      <c r="I30" s="17" t="str">
        <f t="shared" si="1"/>
        <v/>
      </c>
      <c r="J30" s="16">
        <f t="shared" si="2"/>
        <v>0</v>
      </c>
      <c r="K30" s="16"/>
      <c r="L30" s="14" t="str">
        <f t="shared" ca="1" si="3"/>
        <v/>
      </c>
    </row>
    <row r="31" spans="1:12" x14ac:dyDescent="0.3">
      <c r="A31" s="14"/>
      <c r="B31" s="14"/>
      <c r="C31" s="14"/>
      <c r="D31" s="16"/>
      <c r="E31" s="17" t="str">
        <f t="shared" ca="1" si="0"/>
        <v/>
      </c>
      <c r="F31" s="15" t="str">
        <f>IF(A31="","",B31+VLOOKUP(C31,Customers!$B$4:$D$19,3,0))</f>
        <v/>
      </c>
      <c r="G31" s="16"/>
      <c r="H31" s="14"/>
      <c r="I31" s="17" t="str">
        <f t="shared" si="1"/>
        <v/>
      </c>
      <c r="J31" s="16">
        <f t="shared" si="2"/>
        <v>0</v>
      </c>
      <c r="K31" s="16"/>
      <c r="L31" s="14" t="str">
        <f t="shared" ca="1" si="3"/>
        <v/>
      </c>
    </row>
    <row r="32" spans="1:12" x14ac:dyDescent="0.3">
      <c r="A32" s="14"/>
      <c r="B32" s="14"/>
      <c r="C32" s="14"/>
      <c r="D32" s="16"/>
      <c r="E32" s="17" t="str">
        <f t="shared" ca="1" si="0"/>
        <v/>
      </c>
      <c r="F32" s="15" t="str">
        <f>IF(A32="","",B32+VLOOKUP(C32,Customers!$B$4:$D$19,3,0))</f>
        <v/>
      </c>
      <c r="G32" s="16"/>
      <c r="H32" s="14"/>
      <c r="I32" s="17" t="str">
        <f t="shared" si="1"/>
        <v/>
      </c>
      <c r="J32" s="16">
        <f t="shared" si="2"/>
        <v>0</v>
      </c>
      <c r="K32" s="16"/>
      <c r="L32" s="14" t="str">
        <f t="shared" ca="1" si="3"/>
        <v/>
      </c>
    </row>
    <row r="33" spans="1:12" x14ac:dyDescent="0.3">
      <c r="A33" s="14"/>
      <c r="B33" s="14"/>
      <c r="C33" s="14"/>
      <c r="D33" s="16"/>
      <c r="E33" s="17" t="str">
        <f t="shared" ca="1" si="0"/>
        <v/>
      </c>
      <c r="F33" s="15" t="str">
        <f>IF(A33="","",B33+VLOOKUP(C33,Customers!$B$4:$D$19,3,0))</f>
        <v/>
      </c>
      <c r="G33" s="16"/>
      <c r="H33" s="14"/>
      <c r="I33" s="17" t="str">
        <f t="shared" si="1"/>
        <v/>
      </c>
      <c r="J33" s="16">
        <f t="shared" si="2"/>
        <v>0</v>
      </c>
      <c r="K33" s="16"/>
      <c r="L33" s="14" t="str">
        <f t="shared" ca="1" si="3"/>
        <v/>
      </c>
    </row>
    <row r="34" spans="1:12" x14ac:dyDescent="0.3">
      <c r="A34" s="14"/>
      <c r="B34" s="14"/>
      <c r="C34" s="14"/>
      <c r="D34" s="16"/>
      <c r="E34" s="17" t="str">
        <f t="shared" ca="1" si="0"/>
        <v/>
      </c>
      <c r="F34" s="15" t="str">
        <f>IF(A34="","",B34+VLOOKUP(C34,Customers!$B$4:$D$19,3,0))</f>
        <v/>
      </c>
      <c r="G34" s="16"/>
      <c r="H34" s="14"/>
      <c r="I34" s="17" t="str">
        <f t="shared" si="1"/>
        <v/>
      </c>
      <c r="J34" s="16">
        <f t="shared" si="2"/>
        <v>0</v>
      </c>
      <c r="K34" s="16"/>
      <c r="L34" s="14" t="str">
        <f t="shared" ca="1" si="3"/>
        <v/>
      </c>
    </row>
    <row r="35" spans="1:12" x14ac:dyDescent="0.3">
      <c r="A35" s="14"/>
      <c r="B35" s="14"/>
      <c r="C35" s="14"/>
      <c r="D35" s="16"/>
      <c r="E35" s="17" t="str">
        <f t="shared" ca="1" si="0"/>
        <v/>
      </c>
      <c r="F35" s="15" t="str">
        <f>IF(A35="","",B35+VLOOKUP(C35,Customers!$B$4:$D$19,3,0))</f>
        <v/>
      </c>
      <c r="G35" s="16"/>
      <c r="H35" s="14"/>
      <c r="I35" s="17" t="str">
        <f t="shared" si="1"/>
        <v/>
      </c>
      <c r="J35" s="16">
        <f t="shared" si="2"/>
        <v>0</v>
      </c>
      <c r="K35" s="16"/>
      <c r="L35" s="14" t="str">
        <f t="shared" ca="1" si="3"/>
        <v/>
      </c>
    </row>
    <row r="36" spans="1:12" x14ac:dyDescent="0.3">
      <c r="A36" s="14"/>
      <c r="B36" s="14"/>
      <c r="C36" s="14"/>
      <c r="D36" s="16"/>
      <c r="E36" s="17" t="str">
        <f t="shared" ca="1" si="0"/>
        <v/>
      </c>
      <c r="F36" s="15" t="str">
        <f>IF(A36="","",B36+VLOOKUP(C36,Customers!$B$4:$D$19,3,0))</f>
        <v/>
      </c>
      <c r="G36" s="16"/>
      <c r="H36" s="14"/>
      <c r="I36" s="17" t="str">
        <f t="shared" si="1"/>
        <v/>
      </c>
      <c r="J36" s="16">
        <f t="shared" si="2"/>
        <v>0</v>
      </c>
      <c r="K36" s="16"/>
      <c r="L36" s="14" t="str">
        <f t="shared" ca="1" si="3"/>
        <v/>
      </c>
    </row>
    <row r="37" spans="1:12" x14ac:dyDescent="0.3">
      <c r="A37" s="14"/>
      <c r="B37" s="14"/>
      <c r="C37" s="14"/>
      <c r="D37" s="16"/>
      <c r="E37" s="17" t="str">
        <f t="shared" ca="1" si="0"/>
        <v/>
      </c>
      <c r="F37" s="15" t="str">
        <f>IF(A37="","",B37+VLOOKUP(C37,Customers!$B$4:$D$19,3,0))</f>
        <v/>
      </c>
      <c r="G37" s="16"/>
      <c r="H37" s="14"/>
      <c r="I37" s="17" t="str">
        <f t="shared" si="1"/>
        <v/>
      </c>
      <c r="J37" s="16">
        <f t="shared" si="2"/>
        <v>0</v>
      </c>
      <c r="K37" s="16"/>
      <c r="L37" s="14" t="str">
        <f t="shared" ca="1" si="3"/>
        <v/>
      </c>
    </row>
    <row r="38" spans="1:12" x14ac:dyDescent="0.3">
      <c r="A38" s="14"/>
      <c r="B38" s="14"/>
      <c r="C38" s="14"/>
      <c r="D38" s="16"/>
      <c r="E38" s="17" t="str">
        <f t="shared" ca="1" si="0"/>
        <v/>
      </c>
      <c r="F38" s="15" t="str">
        <f>IF(A38="","",B38+VLOOKUP(C38,Customers!$B$4:$D$19,3,0))</f>
        <v/>
      </c>
      <c r="G38" s="16"/>
      <c r="H38" s="14"/>
      <c r="I38" s="17" t="str">
        <f t="shared" si="1"/>
        <v/>
      </c>
      <c r="J38" s="16">
        <f t="shared" si="2"/>
        <v>0</v>
      </c>
      <c r="K38" s="16"/>
      <c r="L38" s="14" t="str">
        <f t="shared" ca="1" si="3"/>
        <v/>
      </c>
    </row>
    <row r="39" spans="1:12" x14ac:dyDescent="0.3">
      <c r="A39" s="14"/>
      <c r="B39" s="14"/>
      <c r="C39" s="14"/>
      <c r="D39" s="16"/>
      <c r="E39" s="17" t="str">
        <f t="shared" ca="1" si="0"/>
        <v/>
      </c>
      <c r="F39" s="15" t="str">
        <f>IF(A39="","",B39+VLOOKUP(C39,Customers!$B$4:$D$19,3,0))</f>
        <v/>
      </c>
      <c r="G39" s="16"/>
      <c r="H39" s="14"/>
      <c r="I39" s="17" t="str">
        <f t="shared" si="1"/>
        <v/>
      </c>
      <c r="J39" s="16">
        <f t="shared" si="2"/>
        <v>0</v>
      </c>
      <c r="K39" s="16"/>
      <c r="L39" s="14" t="str">
        <f t="shared" ca="1" si="3"/>
        <v/>
      </c>
    </row>
    <row r="40" spans="1:12" x14ac:dyDescent="0.3">
      <c r="A40" s="14"/>
      <c r="B40" s="14"/>
      <c r="C40" s="14"/>
      <c r="D40" s="16"/>
      <c r="E40" s="17" t="str">
        <f t="shared" ca="1" si="0"/>
        <v/>
      </c>
      <c r="F40" s="15" t="str">
        <f>IF(A40="","",B40+VLOOKUP(C40,Customers!$B$4:$D$19,3,0))</f>
        <v/>
      </c>
      <c r="G40" s="16"/>
      <c r="H40" s="14"/>
      <c r="I40" s="17" t="str">
        <f t="shared" si="1"/>
        <v/>
      </c>
      <c r="J40" s="16">
        <f t="shared" si="2"/>
        <v>0</v>
      </c>
      <c r="K40" s="16"/>
      <c r="L40" s="14" t="str">
        <f t="shared" ca="1" si="3"/>
        <v/>
      </c>
    </row>
    <row r="41" spans="1:12" x14ac:dyDescent="0.3">
      <c r="A41" s="14"/>
      <c r="B41" s="14"/>
      <c r="C41" s="14"/>
      <c r="D41" s="16"/>
      <c r="E41" s="17" t="str">
        <f t="shared" ca="1" si="0"/>
        <v/>
      </c>
      <c r="F41" s="15" t="str">
        <f>IF(A41="","",B41+VLOOKUP(C41,Customers!$B$4:$D$19,3,0))</f>
        <v/>
      </c>
      <c r="G41" s="16"/>
      <c r="H41" s="14"/>
      <c r="I41" s="17" t="str">
        <f t="shared" si="1"/>
        <v/>
      </c>
      <c r="J41" s="16">
        <f t="shared" si="2"/>
        <v>0</v>
      </c>
      <c r="K41" s="16"/>
      <c r="L41" s="14" t="str">
        <f t="shared" ca="1" si="3"/>
        <v/>
      </c>
    </row>
    <row r="42" spans="1:12" x14ac:dyDescent="0.3">
      <c r="A42" s="14"/>
      <c r="B42" s="14"/>
      <c r="C42" s="14"/>
      <c r="D42" s="16"/>
      <c r="E42" s="17" t="str">
        <f t="shared" ca="1" si="0"/>
        <v/>
      </c>
      <c r="F42" s="15" t="str">
        <f>IF(A42="","",B42+VLOOKUP(C42,Customers!$B$4:$D$19,3,0))</f>
        <v/>
      </c>
      <c r="G42" s="16"/>
      <c r="H42" s="14"/>
      <c r="I42" s="17" t="str">
        <f t="shared" si="1"/>
        <v/>
      </c>
      <c r="J42" s="16">
        <f t="shared" si="2"/>
        <v>0</v>
      </c>
      <c r="K42" s="16"/>
      <c r="L42" s="14" t="str">
        <f t="shared" ca="1" si="3"/>
        <v/>
      </c>
    </row>
    <row r="43" spans="1:12" x14ac:dyDescent="0.3">
      <c r="A43" s="14"/>
      <c r="B43" s="14"/>
      <c r="C43" s="14"/>
      <c r="D43" s="16"/>
      <c r="E43" s="17" t="str">
        <f t="shared" ca="1" si="0"/>
        <v/>
      </c>
      <c r="F43" s="15" t="str">
        <f>IF(A43="","",B43+VLOOKUP(C43,Customers!$B$4:$D$19,3,0))</f>
        <v/>
      </c>
      <c r="G43" s="16"/>
      <c r="H43" s="14"/>
      <c r="I43" s="17" t="str">
        <f t="shared" si="1"/>
        <v/>
      </c>
      <c r="J43" s="16">
        <f t="shared" si="2"/>
        <v>0</v>
      </c>
      <c r="K43" s="16"/>
      <c r="L43" s="14" t="str">
        <f t="shared" ca="1" si="3"/>
        <v/>
      </c>
    </row>
    <row r="44" spans="1:12" x14ac:dyDescent="0.3">
      <c r="A44" s="14"/>
      <c r="B44" s="14"/>
      <c r="C44" s="14"/>
      <c r="D44" s="16"/>
      <c r="E44" s="17" t="str">
        <f t="shared" ca="1" si="0"/>
        <v/>
      </c>
      <c r="F44" s="15" t="str">
        <f>IF(A44="","",B44+VLOOKUP(C44,Customers!$B$4:$D$19,3,0))</f>
        <v/>
      </c>
      <c r="G44" s="16"/>
      <c r="H44" s="14"/>
      <c r="I44" s="17" t="str">
        <f t="shared" si="1"/>
        <v/>
      </c>
      <c r="J44" s="16">
        <f t="shared" si="2"/>
        <v>0</v>
      </c>
      <c r="K44" s="16"/>
      <c r="L44" s="14" t="str">
        <f t="shared" ca="1" si="3"/>
        <v/>
      </c>
    </row>
    <row r="45" spans="1:12" x14ac:dyDescent="0.3">
      <c r="A45" s="14"/>
      <c r="B45" s="14"/>
      <c r="C45" s="14"/>
      <c r="D45" s="16"/>
      <c r="E45" s="17" t="str">
        <f t="shared" ca="1" si="0"/>
        <v/>
      </c>
      <c r="F45" s="15" t="str">
        <f>IF(A45="","",B45+VLOOKUP(C45,Customers!$B$4:$D$19,3,0))</f>
        <v/>
      </c>
      <c r="G45" s="16"/>
      <c r="H45" s="14"/>
      <c r="I45" s="17" t="str">
        <f t="shared" si="1"/>
        <v/>
      </c>
      <c r="J45" s="16">
        <f t="shared" si="2"/>
        <v>0</v>
      </c>
      <c r="K45" s="16"/>
      <c r="L45" s="14" t="str">
        <f t="shared" ca="1" si="3"/>
        <v/>
      </c>
    </row>
    <row r="46" spans="1:12" x14ac:dyDescent="0.3">
      <c r="A46" s="14"/>
      <c r="B46" s="14"/>
      <c r="C46" s="14"/>
      <c r="D46" s="16"/>
      <c r="E46" s="17" t="str">
        <f t="shared" ca="1" si="0"/>
        <v/>
      </c>
      <c r="F46" s="15" t="str">
        <f>IF(A46="","",B46+VLOOKUP(C46,Customers!$B$4:$D$19,3,0))</f>
        <v/>
      </c>
      <c r="G46" s="16"/>
      <c r="H46" s="14"/>
      <c r="I46" s="17" t="str">
        <f t="shared" si="1"/>
        <v/>
      </c>
      <c r="J46" s="16">
        <f t="shared" si="2"/>
        <v>0</v>
      </c>
      <c r="K46" s="16"/>
      <c r="L46" s="14" t="str">
        <f t="shared" ca="1" si="3"/>
        <v/>
      </c>
    </row>
    <row r="47" spans="1:12" x14ac:dyDescent="0.3">
      <c r="A47" s="14"/>
      <c r="B47" s="14"/>
      <c r="C47" s="14"/>
      <c r="D47" s="16"/>
      <c r="E47" s="17" t="str">
        <f t="shared" ca="1" si="0"/>
        <v/>
      </c>
      <c r="F47" s="15" t="str">
        <f>IF(A47="","",B47+VLOOKUP(C47,Customers!$B$4:$D$19,3,0))</f>
        <v/>
      </c>
      <c r="G47" s="16"/>
      <c r="H47" s="14"/>
      <c r="I47" s="17" t="str">
        <f t="shared" si="1"/>
        <v/>
      </c>
      <c r="J47" s="16">
        <f t="shared" si="2"/>
        <v>0</v>
      </c>
      <c r="K47" s="16"/>
      <c r="L47" s="14" t="str">
        <f t="shared" ca="1" si="3"/>
        <v/>
      </c>
    </row>
    <row r="48" spans="1:12" x14ac:dyDescent="0.3">
      <c r="A48" s="14"/>
      <c r="B48" s="14"/>
      <c r="C48" s="14"/>
      <c r="D48" s="16"/>
      <c r="E48" s="17" t="str">
        <f t="shared" ca="1" si="0"/>
        <v/>
      </c>
      <c r="F48" s="15" t="str">
        <f>IF(A48="","",B48+VLOOKUP(C48,Customers!$B$4:$D$19,3,0))</f>
        <v/>
      </c>
      <c r="G48" s="16"/>
      <c r="H48" s="14"/>
      <c r="I48" s="17" t="str">
        <f t="shared" si="1"/>
        <v/>
      </c>
      <c r="J48" s="16">
        <f t="shared" si="2"/>
        <v>0</v>
      </c>
      <c r="K48" s="16"/>
      <c r="L48" s="14" t="str">
        <f t="shared" ca="1" si="3"/>
        <v/>
      </c>
    </row>
    <row r="49" spans="1:12" x14ac:dyDescent="0.3">
      <c r="A49" s="14"/>
      <c r="B49" s="14"/>
      <c r="C49" s="14"/>
      <c r="D49" s="16"/>
      <c r="E49" s="17" t="str">
        <f t="shared" ca="1" si="0"/>
        <v/>
      </c>
      <c r="F49" s="15" t="str">
        <f>IF(A49="","",B49+VLOOKUP(C49,Customers!$B$4:$D$19,3,0))</f>
        <v/>
      </c>
      <c r="G49" s="16"/>
      <c r="H49" s="14"/>
      <c r="I49" s="17" t="str">
        <f t="shared" si="1"/>
        <v/>
      </c>
      <c r="J49" s="16">
        <f t="shared" si="2"/>
        <v>0</v>
      </c>
      <c r="K49" s="16"/>
      <c r="L49" s="14" t="str">
        <f t="shared" ca="1" si="3"/>
        <v/>
      </c>
    </row>
    <row r="50" spans="1:12" x14ac:dyDescent="0.3">
      <c r="A50" s="14"/>
      <c r="B50" s="14"/>
      <c r="C50" s="14"/>
      <c r="D50" s="16"/>
      <c r="E50" s="17" t="str">
        <f t="shared" ca="1" si="0"/>
        <v/>
      </c>
      <c r="F50" s="15" t="str">
        <f>IF(A50="","",B50+VLOOKUP(C50,Customers!$B$4:$D$19,3,0))</f>
        <v/>
      </c>
      <c r="G50" s="16"/>
      <c r="H50" s="14"/>
      <c r="I50" s="17" t="str">
        <f t="shared" si="1"/>
        <v/>
      </c>
      <c r="J50" s="16">
        <f t="shared" si="2"/>
        <v>0</v>
      </c>
      <c r="K50" s="16"/>
      <c r="L50" s="14" t="str">
        <f t="shared" ca="1" si="3"/>
        <v/>
      </c>
    </row>
    <row r="51" spans="1:12" x14ac:dyDescent="0.3">
      <c r="A51" s="14"/>
      <c r="B51" s="14"/>
      <c r="C51" s="14"/>
      <c r="D51" s="16"/>
      <c r="E51" s="17" t="str">
        <f t="shared" ca="1" si="0"/>
        <v/>
      </c>
      <c r="F51" s="15" t="str">
        <f>IF(A51="","",B51+VLOOKUP(C51,Customers!$B$4:$D$19,3,0))</f>
        <v/>
      </c>
      <c r="G51" s="16"/>
      <c r="H51" s="14"/>
      <c r="I51" s="17" t="str">
        <f t="shared" si="1"/>
        <v/>
      </c>
      <c r="J51" s="16">
        <f t="shared" si="2"/>
        <v>0</v>
      </c>
      <c r="K51" s="16"/>
      <c r="L51" s="14" t="str">
        <f t="shared" ca="1" si="3"/>
        <v/>
      </c>
    </row>
    <row r="52" spans="1:12" x14ac:dyDescent="0.3">
      <c r="A52" s="14"/>
      <c r="B52" s="14"/>
      <c r="C52" s="14"/>
      <c r="D52" s="16"/>
      <c r="E52" s="17" t="str">
        <f t="shared" ca="1" si="0"/>
        <v/>
      </c>
      <c r="F52" s="15" t="str">
        <f>IF(A52="","",B52+VLOOKUP(C52,Customers!$B$4:$D$19,3,0))</f>
        <v/>
      </c>
      <c r="G52" s="16"/>
      <c r="H52" s="14"/>
      <c r="I52" s="17" t="str">
        <f t="shared" si="1"/>
        <v/>
      </c>
      <c r="J52" s="16">
        <f t="shared" si="2"/>
        <v>0</v>
      </c>
      <c r="K52" s="16"/>
      <c r="L52" s="14" t="str">
        <f t="shared" ca="1" si="3"/>
        <v/>
      </c>
    </row>
    <row r="53" spans="1:12" x14ac:dyDescent="0.3">
      <c r="A53" s="14"/>
      <c r="B53" s="14"/>
      <c r="C53" s="14"/>
      <c r="D53" s="16"/>
      <c r="E53" s="17" t="str">
        <f t="shared" ca="1" si="0"/>
        <v/>
      </c>
      <c r="F53" s="15" t="str">
        <f>IF(A53="","",B53+VLOOKUP(C53,Customers!$B$4:$D$19,3,0))</f>
        <v/>
      </c>
      <c r="G53" s="16"/>
      <c r="H53" s="14"/>
      <c r="I53" s="17" t="str">
        <f t="shared" si="1"/>
        <v/>
      </c>
      <c r="J53" s="16">
        <f t="shared" si="2"/>
        <v>0</v>
      </c>
      <c r="K53" s="16"/>
      <c r="L53" s="14" t="str">
        <f t="shared" ca="1" si="3"/>
        <v/>
      </c>
    </row>
    <row r="54" spans="1:12" x14ac:dyDescent="0.3">
      <c r="A54" s="14"/>
      <c r="B54" s="14"/>
      <c r="C54" s="14"/>
      <c r="D54" s="16"/>
      <c r="E54" s="17" t="str">
        <f t="shared" ca="1" si="0"/>
        <v/>
      </c>
      <c r="F54" s="15" t="str">
        <f>IF(A54="","",B54+VLOOKUP(C54,Customers!$B$4:$D$19,3,0))</f>
        <v/>
      </c>
      <c r="G54" s="16"/>
      <c r="H54" s="14"/>
      <c r="I54" s="17" t="str">
        <f t="shared" si="1"/>
        <v/>
      </c>
      <c r="J54" s="16">
        <f t="shared" si="2"/>
        <v>0</v>
      </c>
      <c r="K54" s="16"/>
      <c r="L54" s="14" t="str">
        <f t="shared" ca="1" si="3"/>
        <v/>
      </c>
    </row>
    <row r="55" spans="1:12" x14ac:dyDescent="0.3">
      <c r="A55" s="14"/>
      <c r="B55" s="14"/>
      <c r="C55" s="14"/>
      <c r="D55" s="16"/>
      <c r="E55" s="17" t="str">
        <f t="shared" ca="1" si="0"/>
        <v/>
      </c>
      <c r="F55" s="15" t="str">
        <f>IF(A55="","",B55+VLOOKUP(C55,Customers!$B$4:$D$19,3,0))</f>
        <v/>
      </c>
      <c r="G55" s="16"/>
      <c r="H55" s="14"/>
      <c r="I55" s="17" t="str">
        <f t="shared" si="1"/>
        <v/>
      </c>
      <c r="J55" s="16">
        <f t="shared" si="2"/>
        <v>0</v>
      </c>
      <c r="K55" s="16"/>
      <c r="L55" s="14" t="str">
        <f t="shared" ca="1" si="3"/>
        <v/>
      </c>
    </row>
    <row r="56" spans="1:12" x14ac:dyDescent="0.3">
      <c r="A56" s="14"/>
      <c r="B56" s="14"/>
      <c r="C56" s="14"/>
      <c r="D56" s="16"/>
      <c r="E56" s="17" t="str">
        <f t="shared" ca="1" si="0"/>
        <v/>
      </c>
      <c r="F56" s="15" t="str">
        <f>IF(A56="","",B56+VLOOKUP(C56,Customers!$B$4:$D$19,3,0))</f>
        <v/>
      </c>
      <c r="G56" s="16"/>
      <c r="H56" s="14"/>
      <c r="I56" s="17" t="str">
        <f t="shared" si="1"/>
        <v/>
      </c>
      <c r="J56" s="16">
        <f t="shared" si="2"/>
        <v>0</v>
      </c>
      <c r="K56" s="16"/>
      <c r="L56" s="14" t="str">
        <f t="shared" ca="1" si="3"/>
        <v/>
      </c>
    </row>
    <row r="57" spans="1:12" x14ac:dyDescent="0.3">
      <c r="A57" s="14"/>
      <c r="B57" s="14"/>
      <c r="C57" s="14"/>
      <c r="D57" s="16"/>
      <c r="E57" s="17" t="str">
        <f t="shared" ca="1" si="0"/>
        <v/>
      </c>
      <c r="F57" s="15" t="str">
        <f>IF(A57="","",B57+VLOOKUP(C57,Customers!$B$4:$D$19,3,0))</f>
        <v/>
      </c>
      <c r="G57" s="16"/>
      <c r="H57" s="14"/>
      <c r="I57" s="17" t="str">
        <f t="shared" si="1"/>
        <v/>
      </c>
      <c r="J57" s="16">
        <f t="shared" si="2"/>
        <v>0</v>
      </c>
      <c r="K57" s="16"/>
      <c r="L57" s="14" t="str">
        <f t="shared" ca="1" si="3"/>
        <v/>
      </c>
    </row>
    <row r="58" spans="1:12" x14ac:dyDescent="0.3">
      <c r="A58" s="14"/>
      <c r="B58" s="14"/>
      <c r="C58" s="14"/>
      <c r="D58" s="16"/>
      <c r="E58" s="17" t="str">
        <f t="shared" ca="1" si="0"/>
        <v/>
      </c>
      <c r="F58" s="15" t="str">
        <f>IF(A58="","",B58+VLOOKUP(C58,Customers!$B$4:$D$19,3,0))</f>
        <v/>
      </c>
      <c r="G58" s="16"/>
      <c r="H58" s="14"/>
      <c r="I58" s="17" t="str">
        <f t="shared" si="1"/>
        <v/>
      </c>
      <c r="J58" s="16">
        <f t="shared" si="2"/>
        <v>0</v>
      </c>
      <c r="K58" s="16"/>
      <c r="L58" s="14" t="str">
        <f t="shared" ca="1" si="3"/>
        <v/>
      </c>
    </row>
    <row r="59" spans="1:12" x14ac:dyDescent="0.3">
      <c r="A59" s="14"/>
      <c r="B59" s="14"/>
      <c r="C59" s="14"/>
      <c r="D59" s="16"/>
      <c r="E59" s="17" t="str">
        <f t="shared" ca="1" si="0"/>
        <v/>
      </c>
      <c r="F59" s="15" t="str">
        <f>IF(A59="","",B59+VLOOKUP(C59,Customers!$B$4:$D$19,3,0))</f>
        <v/>
      </c>
      <c r="G59" s="16"/>
      <c r="H59" s="14"/>
      <c r="I59" s="17" t="str">
        <f t="shared" si="1"/>
        <v/>
      </c>
      <c r="J59" s="16">
        <f t="shared" si="2"/>
        <v>0</v>
      </c>
      <c r="K59" s="16"/>
      <c r="L59" s="14" t="str">
        <f t="shared" ca="1" si="3"/>
        <v/>
      </c>
    </row>
    <row r="60" spans="1:12" x14ac:dyDescent="0.3">
      <c r="A60" s="14"/>
      <c r="B60" s="14"/>
      <c r="C60" s="14"/>
      <c r="D60" s="16"/>
      <c r="E60" s="17" t="str">
        <f t="shared" ca="1" si="0"/>
        <v/>
      </c>
      <c r="F60" s="15" t="str">
        <f>IF(A60="","",B60+VLOOKUP(C60,Customers!$B$4:$D$19,3,0))</f>
        <v/>
      </c>
      <c r="G60" s="16"/>
      <c r="H60" s="14"/>
      <c r="I60" s="17" t="str">
        <f t="shared" si="1"/>
        <v/>
      </c>
      <c r="J60" s="16">
        <f t="shared" si="2"/>
        <v>0</v>
      </c>
      <c r="K60" s="16"/>
      <c r="L60" s="14" t="str">
        <f t="shared" ca="1" si="3"/>
        <v/>
      </c>
    </row>
    <row r="61" spans="1:12" x14ac:dyDescent="0.3">
      <c r="A61" s="14"/>
      <c r="B61" s="14"/>
      <c r="C61" s="14"/>
      <c r="D61" s="16"/>
      <c r="E61" s="17" t="str">
        <f t="shared" ca="1" si="0"/>
        <v/>
      </c>
      <c r="F61" s="15" t="str">
        <f>IF(A61="","",B61+VLOOKUP(C61,Customers!$B$4:$D$19,3,0))</f>
        <v/>
      </c>
      <c r="G61" s="16"/>
      <c r="H61" s="14"/>
      <c r="I61" s="17" t="str">
        <f t="shared" si="1"/>
        <v/>
      </c>
      <c r="J61" s="16">
        <f t="shared" si="2"/>
        <v>0</v>
      </c>
      <c r="K61" s="16"/>
      <c r="L61" s="14" t="str">
        <f t="shared" ca="1" si="3"/>
        <v/>
      </c>
    </row>
    <row r="62" spans="1:12" x14ac:dyDescent="0.3">
      <c r="A62" s="14"/>
      <c r="B62" s="14"/>
      <c r="C62" s="14"/>
      <c r="D62" s="16"/>
      <c r="E62" s="17" t="str">
        <f t="shared" ca="1" si="0"/>
        <v/>
      </c>
      <c r="F62" s="15" t="str">
        <f>IF(A62="","",B62+VLOOKUP(C62,Customers!$B$4:$D$19,3,0))</f>
        <v/>
      </c>
      <c r="G62" s="16"/>
      <c r="H62" s="14"/>
      <c r="I62" s="17" t="str">
        <f t="shared" si="1"/>
        <v/>
      </c>
      <c r="J62" s="16">
        <f t="shared" si="2"/>
        <v>0</v>
      </c>
      <c r="K62" s="16"/>
      <c r="L62" s="14" t="str">
        <f t="shared" ca="1" si="3"/>
        <v/>
      </c>
    </row>
    <row r="63" spans="1:12" x14ac:dyDescent="0.3">
      <c r="A63" s="14"/>
      <c r="B63" s="14"/>
      <c r="C63" s="14"/>
      <c r="D63" s="16"/>
      <c r="E63" s="17" t="str">
        <f t="shared" ca="1" si="0"/>
        <v/>
      </c>
      <c r="F63" s="15" t="str">
        <f>IF(A63="","",B63+VLOOKUP(C63,Customers!$B$4:$D$19,3,0))</f>
        <v/>
      </c>
      <c r="G63" s="16"/>
      <c r="H63" s="14"/>
      <c r="I63" s="17" t="str">
        <f t="shared" si="1"/>
        <v/>
      </c>
      <c r="J63" s="16">
        <f t="shared" si="2"/>
        <v>0</v>
      </c>
      <c r="K63" s="16"/>
      <c r="L63" s="14" t="str">
        <f t="shared" ca="1" si="3"/>
        <v/>
      </c>
    </row>
    <row r="64" spans="1:12" x14ac:dyDescent="0.3">
      <c r="A64" s="14"/>
      <c r="B64" s="14"/>
      <c r="C64" s="14"/>
      <c r="D64" s="16"/>
      <c r="E64" s="17" t="str">
        <f t="shared" ca="1" si="0"/>
        <v/>
      </c>
      <c r="F64" s="15" t="str">
        <f>IF(A64="","",B64+VLOOKUP(C64,Customers!$B$4:$D$19,3,0))</f>
        <v/>
      </c>
      <c r="G64" s="16"/>
      <c r="H64" s="14"/>
      <c r="I64" s="17" t="str">
        <f t="shared" si="1"/>
        <v/>
      </c>
      <c r="J64" s="16">
        <f t="shared" si="2"/>
        <v>0</v>
      </c>
      <c r="K64" s="16"/>
      <c r="L64" s="14" t="str">
        <f t="shared" ca="1" si="3"/>
        <v/>
      </c>
    </row>
    <row r="65" spans="1:12" x14ac:dyDescent="0.3">
      <c r="A65" s="14"/>
      <c r="B65" s="14"/>
      <c r="C65" s="14"/>
      <c r="D65" s="16"/>
      <c r="E65" s="17" t="str">
        <f t="shared" ca="1" si="0"/>
        <v/>
      </c>
      <c r="F65" s="15" t="str">
        <f>IF(A65="","",B65+VLOOKUP(C65,Customers!$B$4:$D$19,3,0))</f>
        <v/>
      </c>
      <c r="G65" s="16"/>
      <c r="H65" s="14"/>
      <c r="I65" s="17" t="str">
        <f t="shared" si="1"/>
        <v/>
      </c>
      <c r="J65" s="16">
        <f t="shared" si="2"/>
        <v>0</v>
      </c>
      <c r="K65" s="16"/>
      <c r="L65" s="14" t="str">
        <f t="shared" ca="1" si="3"/>
        <v/>
      </c>
    </row>
    <row r="66" spans="1:12" x14ac:dyDescent="0.3">
      <c r="A66" s="14"/>
      <c r="B66" s="14"/>
      <c r="C66" s="14"/>
      <c r="D66" s="16"/>
      <c r="E66" s="17" t="str">
        <f t="shared" ca="1" si="0"/>
        <v/>
      </c>
      <c r="F66" s="15" t="str">
        <f>IF(A66="","",B66+VLOOKUP(C66,Customers!$B$4:$D$19,3,0))</f>
        <v/>
      </c>
      <c r="G66" s="16"/>
      <c r="H66" s="14"/>
      <c r="I66" s="17" t="str">
        <f t="shared" si="1"/>
        <v/>
      </c>
      <c r="J66" s="16">
        <f t="shared" si="2"/>
        <v>0</v>
      </c>
      <c r="K66" s="16"/>
      <c r="L66" s="14" t="str">
        <f t="shared" ca="1" si="3"/>
        <v/>
      </c>
    </row>
    <row r="67" spans="1:12" x14ac:dyDescent="0.3">
      <c r="A67" s="14"/>
      <c r="B67" s="14"/>
      <c r="C67" s="14"/>
      <c r="D67" s="16"/>
      <c r="E67" s="17" t="str">
        <f t="shared" ca="1" si="0"/>
        <v/>
      </c>
      <c r="F67" s="15" t="str">
        <f>IF(A67="","",B67+VLOOKUP(C67,Customers!$B$4:$D$19,3,0))</f>
        <v/>
      </c>
      <c r="G67" s="16"/>
      <c r="H67" s="14"/>
      <c r="I67" s="17" t="str">
        <f t="shared" si="1"/>
        <v/>
      </c>
      <c r="J67" s="16">
        <f t="shared" si="2"/>
        <v>0</v>
      </c>
      <c r="K67" s="16"/>
      <c r="L67" s="14" t="str">
        <f t="shared" ca="1" si="3"/>
        <v/>
      </c>
    </row>
    <row r="68" spans="1:12" x14ac:dyDescent="0.3">
      <c r="A68" s="14"/>
      <c r="B68" s="14"/>
      <c r="C68" s="14"/>
      <c r="D68" s="16"/>
      <c r="E68" s="17" t="str">
        <f t="shared" ca="1" si="0"/>
        <v/>
      </c>
      <c r="F68" s="15" t="str">
        <f>IF(A68="","",B68+VLOOKUP(C68,Customers!$B$4:$D$19,3,0))</f>
        <v/>
      </c>
      <c r="G68" s="16"/>
      <c r="H68" s="14"/>
      <c r="I68" s="17" t="str">
        <f t="shared" si="1"/>
        <v/>
      </c>
      <c r="J68" s="16">
        <f t="shared" si="2"/>
        <v>0</v>
      </c>
      <c r="K68" s="16"/>
      <c r="L68" s="14" t="str">
        <f t="shared" ca="1" si="3"/>
        <v/>
      </c>
    </row>
    <row r="69" spans="1:12" x14ac:dyDescent="0.3">
      <c r="A69" s="14"/>
      <c r="B69" s="14"/>
      <c r="C69" s="14"/>
      <c r="D69" s="16"/>
      <c r="E69" s="17" t="str">
        <f t="shared" ca="1" si="0"/>
        <v/>
      </c>
      <c r="F69" s="15" t="str">
        <f>IF(A69="","",B69+VLOOKUP(C69,Customers!$B$4:$D$19,3,0))</f>
        <v/>
      </c>
      <c r="G69" s="16"/>
      <c r="H69" s="14"/>
      <c r="I69" s="17" t="str">
        <f t="shared" si="1"/>
        <v/>
      </c>
      <c r="J69" s="16">
        <f t="shared" si="2"/>
        <v>0</v>
      </c>
      <c r="K69" s="16"/>
      <c r="L69" s="14" t="str">
        <f t="shared" ca="1" si="3"/>
        <v/>
      </c>
    </row>
    <row r="70" spans="1:12" x14ac:dyDescent="0.3">
      <c r="A70" s="14"/>
      <c r="B70" s="14"/>
      <c r="C70" s="14"/>
      <c r="D70" s="16"/>
      <c r="E70" s="17" t="str">
        <f t="shared" ref="E70:E84" ca="1" si="4">IF(A70="","",TODAY()-B70)</f>
        <v/>
      </c>
      <c r="F70" s="15" t="str">
        <f>IF(A70="","",B70+VLOOKUP(C70,Customers!$B$4:$D$19,3,0))</f>
        <v/>
      </c>
      <c r="G70" s="16"/>
      <c r="H70" s="14"/>
      <c r="I70" s="17" t="str">
        <f t="shared" ref="I70:I84" si="5">IF(H70="","",H70-B70)</f>
        <v/>
      </c>
      <c r="J70" s="16">
        <f t="shared" ref="J70:J84" si="6">G70-D70+K70</f>
        <v>0</v>
      </c>
      <c r="K70" s="16"/>
      <c r="L70" s="14" t="str">
        <f t="shared" ref="L70:L84" ca="1" si="7">IF(A70="","",_xlfn.IFS(J70=0,"Paid",AND(G70&gt;0,J70&lt;0),"Partially Paid",J70&gt;0,"Excess Payment",F70&gt;TODAY(),"Due",F70&lt;TODAY(),"Overdue"))</f>
        <v/>
      </c>
    </row>
    <row r="71" spans="1:12" x14ac:dyDescent="0.3">
      <c r="A71" s="14"/>
      <c r="B71" s="14"/>
      <c r="C71" s="14"/>
      <c r="D71" s="16"/>
      <c r="E71" s="17" t="str">
        <f t="shared" ca="1" si="4"/>
        <v/>
      </c>
      <c r="F71" s="15" t="str">
        <f>IF(A71="","",B71+VLOOKUP(C71,Customers!$B$4:$D$19,3,0))</f>
        <v/>
      </c>
      <c r="G71" s="16"/>
      <c r="H71" s="14"/>
      <c r="I71" s="17" t="str">
        <f t="shared" si="5"/>
        <v/>
      </c>
      <c r="J71" s="16">
        <f t="shared" si="6"/>
        <v>0</v>
      </c>
      <c r="K71" s="16"/>
      <c r="L71" s="14" t="str">
        <f t="shared" ca="1" si="7"/>
        <v/>
      </c>
    </row>
    <row r="72" spans="1:12" x14ac:dyDescent="0.3">
      <c r="A72" s="14"/>
      <c r="B72" s="14"/>
      <c r="C72" s="14"/>
      <c r="D72" s="16"/>
      <c r="E72" s="17" t="str">
        <f t="shared" ca="1" si="4"/>
        <v/>
      </c>
      <c r="F72" s="15" t="str">
        <f>IF(A72="","",B72+VLOOKUP(C72,Customers!$B$4:$D$19,3,0))</f>
        <v/>
      </c>
      <c r="G72" s="16"/>
      <c r="H72" s="14"/>
      <c r="I72" s="17" t="str">
        <f t="shared" si="5"/>
        <v/>
      </c>
      <c r="J72" s="16">
        <f t="shared" si="6"/>
        <v>0</v>
      </c>
      <c r="K72" s="16"/>
      <c r="L72" s="14" t="str">
        <f t="shared" ca="1" si="7"/>
        <v/>
      </c>
    </row>
    <row r="73" spans="1:12" x14ac:dyDescent="0.3">
      <c r="A73" s="14"/>
      <c r="B73" s="14"/>
      <c r="C73" s="14"/>
      <c r="D73" s="16"/>
      <c r="E73" s="17" t="str">
        <f t="shared" ca="1" si="4"/>
        <v/>
      </c>
      <c r="F73" s="15" t="str">
        <f>IF(A73="","",B73+VLOOKUP(C73,Customers!$B$4:$D$19,3,0))</f>
        <v/>
      </c>
      <c r="G73" s="16"/>
      <c r="H73" s="14"/>
      <c r="I73" s="17" t="str">
        <f t="shared" si="5"/>
        <v/>
      </c>
      <c r="J73" s="16">
        <f t="shared" si="6"/>
        <v>0</v>
      </c>
      <c r="K73" s="16"/>
      <c r="L73" s="14" t="str">
        <f t="shared" ca="1" si="7"/>
        <v/>
      </c>
    </row>
    <row r="74" spans="1:12" x14ac:dyDescent="0.3">
      <c r="A74" s="14"/>
      <c r="B74" s="14"/>
      <c r="C74" s="14"/>
      <c r="D74" s="16"/>
      <c r="E74" s="17" t="str">
        <f t="shared" ca="1" si="4"/>
        <v/>
      </c>
      <c r="F74" s="15" t="str">
        <f>IF(A74="","",B74+VLOOKUP(C74,Customers!$B$4:$D$19,3,0))</f>
        <v/>
      </c>
      <c r="G74" s="16"/>
      <c r="H74" s="14"/>
      <c r="I74" s="17" t="str">
        <f t="shared" si="5"/>
        <v/>
      </c>
      <c r="J74" s="16">
        <f t="shared" si="6"/>
        <v>0</v>
      </c>
      <c r="K74" s="16"/>
      <c r="L74" s="14" t="str">
        <f t="shared" ca="1" si="7"/>
        <v/>
      </c>
    </row>
    <row r="75" spans="1:12" x14ac:dyDescent="0.3">
      <c r="A75" s="14"/>
      <c r="B75" s="14"/>
      <c r="C75" s="14"/>
      <c r="D75" s="16"/>
      <c r="E75" s="17" t="str">
        <f t="shared" ca="1" si="4"/>
        <v/>
      </c>
      <c r="F75" s="15" t="str">
        <f>IF(A75="","",B75+VLOOKUP(C75,Customers!$B$4:$D$19,3,0))</f>
        <v/>
      </c>
      <c r="G75" s="16"/>
      <c r="H75" s="14"/>
      <c r="I75" s="17" t="str">
        <f t="shared" si="5"/>
        <v/>
      </c>
      <c r="J75" s="16">
        <f t="shared" si="6"/>
        <v>0</v>
      </c>
      <c r="K75" s="16"/>
      <c r="L75" s="14" t="str">
        <f t="shared" ca="1" si="7"/>
        <v/>
      </c>
    </row>
    <row r="76" spans="1:12" x14ac:dyDescent="0.3">
      <c r="A76" s="14"/>
      <c r="B76" s="14"/>
      <c r="C76" s="14"/>
      <c r="D76" s="16"/>
      <c r="E76" s="17" t="str">
        <f t="shared" ca="1" si="4"/>
        <v/>
      </c>
      <c r="F76" s="15" t="str">
        <f>IF(A76="","",B76+VLOOKUP(C76,Customers!$B$4:$D$19,3,0))</f>
        <v/>
      </c>
      <c r="G76" s="16"/>
      <c r="H76" s="14"/>
      <c r="I76" s="17" t="str">
        <f t="shared" si="5"/>
        <v/>
      </c>
      <c r="J76" s="16">
        <f t="shared" si="6"/>
        <v>0</v>
      </c>
      <c r="K76" s="16"/>
      <c r="L76" s="14" t="str">
        <f t="shared" ca="1" si="7"/>
        <v/>
      </c>
    </row>
    <row r="77" spans="1:12" x14ac:dyDescent="0.3">
      <c r="A77" s="14"/>
      <c r="B77" s="14"/>
      <c r="C77" s="14"/>
      <c r="D77" s="16"/>
      <c r="E77" s="17" t="str">
        <f t="shared" ca="1" si="4"/>
        <v/>
      </c>
      <c r="F77" s="15" t="str">
        <f>IF(A77="","",B77+VLOOKUP(C77,Customers!$B$4:$D$19,3,0))</f>
        <v/>
      </c>
      <c r="G77" s="16"/>
      <c r="H77" s="14"/>
      <c r="I77" s="17" t="str">
        <f t="shared" si="5"/>
        <v/>
      </c>
      <c r="J77" s="16">
        <f t="shared" si="6"/>
        <v>0</v>
      </c>
      <c r="K77" s="16"/>
      <c r="L77" s="14" t="str">
        <f t="shared" ca="1" si="7"/>
        <v/>
      </c>
    </row>
    <row r="78" spans="1:12" x14ac:dyDescent="0.3">
      <c r="A78" s="14"/>
      <c r="B78" s="14"/>
      <c r="C78" s="14"/>
      <c r="D78" s="16"/>
      <c r="E78" s="17" t="str">
        <f t="shared" ca="1" si="4"/>
        <v/>
      </c>
      <c r="F78" s="15" t="str">
        <f>IF(A78="","",B78+VLOOKUP(C78,Customers!$B$4:$D$19,3,0))</f>
        <v/>
      </c>
      <c r="G78" s="16"/>
      <c r="H78" s="14"/>
      <c r="I78" s="17" t="str">
        <f t="shared" si="5"/>
        <v/>
      </c>
      <c r="J78" s="16">
        <f t="shared" si="6"/>
        <v>0</v>
      </c>
      <c r="K78" s="16"/>
      <c r="L78" s="14" t="str">
        <f t="shared" ca="1" si="7"/>
        <v/>
      </c>
    </row>
    <row r="79" spans="1:12" x14ac:dyDescent="0.3">
      <c r="A79" s="14"/>
      <c r="B79" s="14"/>
      <c r="C79" s="14"/>
      <c r="D79" s="16"/>
      <c r="E79" s="17" t="str">
        <f t="shared" ca="1" si="4"/>
        <v/>
      </c>
      <c r="F79" s="15" t="str">
        <f>IF(A79="","",B79+VLOOKUP(C79,Customers!$B$4:$D$19,3,0))</f>
        <v/>
      </c>
      <c r="G79" s="16"/>
      <c r="H79" s="14"/>
      <c r="I79" s="17" t="str">
        <f t="shared" si="5"/>
        <v/>
      </c>
      <c r="J79" s="16">
        <f t="shared" si="6"/>
        <v>0</v>
      </c>
      <c r="K79" s="16"/>
      <c r="L79" s="14" t="str">
        <f t="shared" ca="1" si="7"/>
        <v/>
      </c>
    </row>
    <row r="80" spans="1:12" x14ac:dyDescent="0.3">
      <c r="A80" s="14"/>
      <c r="B80" s="14"/>
      <c r="C80" s="14"/>
      <c r="D80" s="16"/>
      <c r="E80" s="17" t="str">
        <f t="shared" ca="1" si="4"/>
        <v/>
      </c>
      <c r="F80" s="15" t="str">
        <f>IF(A80="","",B80+VLOOKUP(C80,Customers!$B$4:$D$19,3,0))</f>
        <v/>
      </c>
      <c r="G80" s="16"/>
      <c r="H80" s="14"/>
      <c r="I80" s="17" t="str">
        <f t="shared" si="5"/>
        <v/>
      </c>
      <c r="J80" s="16">
        <f t="shared" si="6"/>
        <v>0</v>
      </c>
      <c r="K80" s="16"/>
      <c r="L80" s="14" t="str">
        <f t="shared" ca="1" si="7"/>
        <v/>
      </c>
    </row>
    <row r="81" spans="1:12" x14ac:dyDescent="0.3">
      <c r="A81" s="14"/>
      <c r="B81" s="14"/>
      <c r="C81" s="14"/>
      <c r="D81" s="16"/>
      <c r="E81" s="17" t="str">
        <f t="shared" ca="1" si="4"/>
        <v/>
      </c>
      <c r="F81" s="15" t="str">
        <f>IF(A81="","",B81+VLOOKUP(C81,Customers!$B$4:$D$19,3,0))</f>
        <v/>
      </c>
      <c r="G81" s="16"/>
      <c r="H81" s="14"/>
      <c r="I81" s="17" t="str">
        <f t="shared" si="5"/>
        <v/>
      </c>
      <c r="J81" s="16">
        <f t="shared" si="6"/>
        <v>0</v>
      </c>
      <c r="K81" s="16"/>
      <c r="L81" s="14" t="str">
        <f t="shared" ca="1" si="7"/>
        <v/>
      </c>
    </row>
    <row r="82" spans="1:12" x14ac:dyDescent="0.3">
      <c r="A82" s="14"/>
      <c r="B82" s="14"/>
      <c r="C82" s="14"/>
      <c r="D82" s="16"/>
      <c r="E82" s="17" t="str">
        <f t="shared" ca="1" si="4"/>
        <v/>
      </c>
      <c r="F82" s="15" t="str">
        <f>IF(A82="","",B82+VLOOKUP(C82,Customers!$B$4:$D$19,3,0))</f>
        <v/>
      </c>
      <c r="G82" s="16"/>
      <c r="H82" s="14"/>
      <c r="I82" s="17" t="str">
        <f t="shared" si="5"/>
        <v/>
      </c>
      <c r="J82" s="16">
        <f t="shared" si="6"/>
        <v>0</v>
      </c>
      <c r="K82" s="16"/>
      <c r="L82" s="14" t="str">
        <f t="shared" ca="1" si="7"/>
        <v/>
      </c>
    </row>
    <row r="83" spans="1:12" x14ac:dyDescent="0.3">
      <c r="A83" s="14"/>
      <c r="B83" s="14"/>
      <c r="C83" s="14"/>
      <c r="D83" s="16"/>
      <c r="E83" s="17" t="str">
        <f t="shared" ca="1" si="4"/>
        <v/>
      </c>
      <c r="F83" s="15" t="str">
        <f>IF(A83="","",B83+VLOOKUP(C83,Customers!$B$4:$D$19,3,0))</f>
        <v/>
      </c>
      <c r="G83" s="16"/>
      <c r="H83" s="14"/>
      <c r="I83" s="17" t="str">
        <f t="shared" si="5"/>
        <v/>
      </c>
      <c r="J83" s="16">
        <f t="shared" si="6"/>
        <v>0</v>
      </c>
      <c r="K83" s="16"/>
      <c r="L83" s="14" t="str">
        <f t="shared" ca="1" si="7"/>
        <v/>
      </c>
    </row>
    <row r="84" spans="1:12" x14ac:dyDescent="0.3">
      <c r="A84" s="14"/>
      <c r="B84" s="14"/>
      <c r="C84" s="14"/>
      <c r="D84" s="16"/>
      <c r="E84" s="17" t="str">
        <f t="shared" ca="1" si="4"/>
        <v/>
      </c>
      <c r="F84" s="15" t="str">
        <f>IF(A84="","",B84+VLOOKUP(C84,Customers!$B$4:$D$19,3,0))</f>
        <v/>
      </c>
      <c r="G84" s="16"/>
      <c r="H84" s="14"/>
      <c r="I84" s="17" t="str">
        <f t="shared" si="5"/>
        <v/>
      </c>
      <c r="J84" s="16">
        <f t="shared" si="6"/>
        <v>0</v>
      </c>
      <c r="K84" s="16"/>
      <c r="L84" s="14" t="str">
        <f t="shared" ca="1" si="7"/>
        <v/>
      </c>
    </row>
  </sheetData>
  <mergeCells count="1">
    <mergeCell ref="A1:L1"/>
  </mergeCells>
  <conditionalFormatting sqref="A5:L84">
    <cfRule type="expression" dxfId="4" priority="1">
      <formula>$L5="Excess Payment"</formula>
    </cfRule>
    <cfRule type="expression" dxfId="3" priority="2">
      <formula>$L5="Partially Paid"</formula>
    </cfRule>
    <cfRule type="expression" dxfId="2" priority="3">
      <formula>$L5="Due"</formula>
    </cfRule>
    <cfRule type="expression" dxfId="1" priority="4">
      <formula>$L5="Overdue"</formula>
    </cfRule>
    <cfRule type="expression" dxfId="0" priority="5">
      <formula>$L5="Paid"</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2A6D0E0-7D6E-4E01-B2AA-7DB6A4CAF628}">
          <x14:formula1>
            <xm:f>Customers!$B$4:$B$17</xm:f>
          </x14:formula1>
          <xm:sqref>C5:C84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AEB3B-4A08-4808-82ED-6CC98E638222}">
  <sheetPr>
    <tabColor theme="5" tint="-0.499984740745262"/>
  </sheetPr>
  <dimension ref="A1:D19"/>
  <sheetViews>
    <sheetView workbookViewId="0">
      <selection activeCell="J12" sqref="J12"/>
    </sheetView>
  </sheetViews>
  <sheetFormatPr defaultRowHeight="15" x14ac:dyDescent="0.25"/>
  <cols>
    <col min="1" max="1" width="3.5703125" bestFit="1" customWidth="1"/>
    <col min="2" max="2" width="18.7109375" customWidth="1"/>
    <col min="3" max="3" width="10.28515625" bestFit="1" customWidth="1"/>
    <col min="4" max="4" width="15.42578125" bestFit="1" customWidth="1"/>
  </cols>
  <sheetData>
    <row r="1" spans="1:4" ht="28.5" x14ac:dyDescent="0.45">
      <c r="A1" s="4" t="s">
        <v>17</v>
      </c>
      <c r="B1" s="4"/>
      <c r="C1" s="4"/>
      <c r="D1" s="4"/>
    </row>
    <row r="2" spans="1:4" x14ac:dyDescent="0.25">
      <c r="A2" s="5"/>
      <c r="B2" s="5"/>
      <c r="C2" s="5"/>
      <c r="D2" s="5"/>
    </row>
    <row r="3" spans="1:4" x14ac:dyDescent="0.25">
      <c r="A3" s="1" t="s">
        <v>27</v>
      </c>
      <c r="B3" s="2" t="s">
        <v>18</v>
      </c>
      <c r="C3" s="2" t="s">
        <v>19</v>
      </c>
      <c r="D3" s="2" t="s">
        <v>20</v>
      </c>
    </row>
    <row r="4" spans="1:4" x14ac:dyDescent="0.25">
      <c r="A4" s="1">
        <v>1</v>
      </c>
      <c r="B4" s="3" t="s">
        <v>11</v>
      </c>
      <c r="C4" s="3" t="s">
        <v>21</v>
      </c>
      <c r="D4" s="3">
        <v>12</v>
      </c>
    </row>
    <row r="5" spans="1:4" x14ac:dyDescent="0.25">
      <c r="A5" s="1">
        <v>2</v>
      </c>
      <c r="B5" s="3" t="s">
        <v>12</v>
      </c>
      <c r="C5" s="3" t="s">
        <v>22</v>
      </c>
      <c r="D5" s="3">
        <v>35</v>
      </c>
    </row>
    <row r="6" spans="1:4" x14ac:dyDescent="0.25">
      <c r="A6" s="1">
        <v>3</v>
      </c>
      <c r="B6" s="3" t="s">
        <v>13</v>
      </c>
      <c r="C6" s="3" t="s">
        <v>23</v>
      </c>
      <c r="D6" s="3">
        <v>30</v>
      </c>
    </row>
    <row r="7" spans="1:4" x14ac:dyDescent="0.25">
      <c r="A7" s="1">
        <v>4</v>
      </c>
      <c r="B7" s="3" t="s">
        <v>16</v>
      </c>
      <c r="C7" s="3" t="s">
        <v>24</v>
      </c>
      <c r="D7" s="3">
        <v>30</v>
      </c>
    </row>
    <row r="8" spans="1:4" x14ac:dyDescent="0.25">
      <c r="A8" s="1">
        <v>5</v>
      </c>
      <c r="B8" s="3" t="s">
        <v>14</v>
      </c>
      <c r="C8" s="3" t="s">
        <v>25</v>
      </c>
      <c r="D8" s="3">
        <v>21</v>
      </c>
    </row>
    <row r="9" spans="1:4" x14ac:dyDescent="0.25">
      <c r="A9" s="1">
        <v>6</v>
      </c>
      <c r="B9" s="3" t="s">
        <v>15</v>
      </c>
      <c r="C9" s="3" t="s">
        <v>26</v>
      </c>
      <c r="D9" s="3">
        <v>7</v>
      </c>
    </row>
    <row r="10" spans="1:4" x14ac:dyDescent="0.25">
      <c r="A10" s="1"/>
      <c r="B10" s="3"/>
      <c r="C10" s="3"/>
      <c r="D10" s="3"/>
    </row>
    <row r="11" spans="1:4" x14ac:dyDescent="0.25">
      <c r="A11" s="1"/>
      <c r="B11" s="1"/>
      <c r="C11" s="1"/>
      <c r="D11" s="1"/>
    </row>
    <row r="12" spans="1:4" x14ac:dyDescent="0.25">
      <c r="A12" s="1"/>
      <c r="B12" s="1"/>
      <c r="C12" s="1"/>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sheetData>
  <mergeCells count="2">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9E10-92D2-4AED-BE6D-45F0D4FE1F02}">
  <sheetPr>
    <tabColor rgb="FF00B050"/>
  </sheetPr>
  <dimension ref="B2:E29"/>
  <sheetViews>
    <sheetView showGridLines="0" tabSelected="1" workbookViewId="0">
      <selection activeCell="B2" sqref="B2"/>
    </sheetView>
  </sheetViews>
  <sheetFormatPr defaultRowHeight="15" x14ac:dyDescent="0.25"/>
  <cols>
    <col min="2" max="2" width="37.28515625" customWidth="1"/>
  </cols>
  <sheetData>
    <row r="2" spans="2:5" ht="16.5" x14ac:dyDescent="0.3">
      <c r="B2" s="8" t="s">
        <v>32</v>
      </c>
    </row>
    <row r="3" spans="2:5" ht="16.5" x14ac:dyDescent="0.3">
      <c r="B3" s="7"/>
    </row>
    <row r="4" spans="2:5" ht="16.5" x14ac:dyDescent="0.3">
      <c r="B4" s="8" t="s">
        <v>33</v>
      </c>
    </row>
    <row r="5" spans="2:5" ht="16.5" x14ac:dyDescent="0.3">
      <c r="B5" s="7"/>
    </row>
    <row r="6" spans="2:5" ht="35.25" customHeight="1" x14ac:dyDescent="0.25">
      <c r="B6" s="22" t="s">
        <v>34</v>
      </c>
      <c r="C6" s="22"/>
      <c r="D6" s="22"/>
      <c r="E6" s="22"/>
    </row>
    <row r="7" spans="2:5" ht="16.5" x14ac:dyDescent="0.3">
      <c r="B7" s="7"/>
    </row>
    <row r="8" spans="2:5" ht="16.5" x14ac:dyDescent="0.3">
      <c r="B8" s="8" t="s">
        <v>35</v>
      </c>
    </row>
    <row r="9" spans="2:5" ht="16.5" x14ac:dyDescent="0.3">
      <c r="B9" s="7"/>
    </row>
    <row r="10" spans="2:5" ht="16.5" x14ac:dyDescent="0.3">
      <c r="B10" s="7" t="s">
        <v>47</v>
      </c>
    </row>
    <row r="11" spans="2:5" ht="39.75" customHeight="1" x14ac:dyDescent="0.25">
      <c r="B11" s="22" t="s">
        <v>36</v>
      </c>
      <c r="C11" s="22"/>
      <c r="D11" s="22"/>
      <c r="E11" s="22"/>
    </row>
    <row r="12" spans="2:5" ht="16.5" x14ac:dyDescent="0.3">
      <c r="B12" s="7"/>
    </row>
    <row r="13" spans="2:5" ht="16.5" x14ac:dyDescent="0.3">
      <c r="B13" s="8" t="s">
        <v>37</v>
      </c>
    </row>
    <row r="14" spans="2:5" ht="16.5" x14ac:dyDescent="0.3">
      <c r="B14" s="7"/>
    </row>
    <row r="15" spans="2:5" ht="16.5" customHeight="1" x14ac:dyDescent="0.3">
      <c r="B15" s="7" t="s">
        <v>48</v>
      </c>
    </row>
    <row r="16" spans="2:5" ht="16.5" customHeight="1" x14ac:dyDescent="0.3">
      <c r="B16" s="7" t="s">
        <v>38</v>
      </c>
    </row>
    <row r="17" spans="2:5" ht="16.5" customHeight="1" x14ac:dyDescent="0.3">
      <c r="B17" s="7" t="s">
        <v>39</v>
      </c>
    </row>
    <row r="18" spans="2:5" ht="16.5" customHeight="1" x14ac:dyDescent="0.3">
      <c r="B18" s="7" t="s">
        <v>40</v>
      </c>
    </row>
    <row r="19" spans="2:5" ht="16.5" customHeight="1" x14ac:dyDescent="0.3">
      <c r="B19" s="7" t="s">
        <v>41</v>
      </c>
    </row>
    <row r="20" spans="2:5" ht="16.5" customHeight="1" x14ac:dyDescent="0.3">
      <c r="B20" s="7" t="s">
        <v>42</v>
      </c>
    </row>
    <row r="21" spans="2:5" ht="16.5" x14ac:dyDescent="0.3">
      <c r="B21" s="7"/>
    </row>
    <row r="22" spans="2:5" ht="16.5" x14ac:dyDescent="0.3">
      <c r="B22" s="8" t="s">
        <v>43</v>
      </c>
    </row>
    <row r="23" spans="2:5" ht="16.5" x14ac:dyDescent="0.3">
      <c r="B23" s="7"/>
    </row>
    <row r="24" spans="2:5" ht="16.5" customHeight="1" x14ac:dyDescent="0.25">
      <c r="B24" s="22" t="s">
        <v>44</v>
      </c>
      <c r="C24" s="22"/>
      <c r="D24" s="22"/>
      <c r="E24" s="22"/>
    </row>
    <row r="25" spans="2:5" ht="16.5" customHeight="1" x14ac:dyDescent="0.25">
      <c r="B25" s="22"/>
      <c r="C25" s="22"/>
      <c r="D25" s="22"/>
      <c r="E25" s="22"/>
    </row>
    <row r="26" spans="2:5" ht="16.5" customHeight="1" x14ac:dyDescent="0.25">
      <c r="B26" s="22"/>
      <c r="C26" s="22"/>
      <c r="D26" s="22"/>
      <c r="E26" s="22"/>
    </row>
    <row r="27" spans="2:5" ht="16.5" x14ac:dyDescent="0.3">
      <c r="B27" s="8" t="s">
        <v>45</v>
      </c>
    </row>
    <row r="28" spans="2:5" ht="16.5" x14ac:dyDescent="0.3">
      <c r="B28" s="7"/>
    </row>
    <row r="29" spans="2:5" ht="165" customHeight="1" x14ac:dyDescent="0.25">
      <c r="B29" s="22" t="s">
        <v>46</v>
      </c>
      <c r="C29" s="22"/>
      <c r="D29" s="22"/>
      <c r="E29" s="22"/>
    </row>
  </sheetData>
  <mergeCells count="4">
    <mergeCell ref="B29:E29"/>
    <mergeCell ref="B24:E26"/>
    <mergeCell ref="B6:E6"/>
    <mergeCell ref="B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Payment Tracking</vt:lpstr>
      <vt:lpstr>Customers</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2024-11-01T12:01:51Z</dcterms:created>
  <dcterms:modified xsi:type="dcterms:W3CDTF">2024-11-04T06:31:35Z</dcterms:modified>
</cp:coreProperties>
</file>